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E11" i="3" s="1"/>
  <c r="G15" i="3"/>
  <c r="G14" i="3" s="1"/>
  <c r="H15" i="3"/>
  <c r="F15" i="3" s="1"/>
  <c r="K15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 s="1"/>
  <c r="D22" i="3"/>
  <c r="D21" i="3" s="1"/>
  <c r="D20" i="3" s="1"/>
  <c r="E22" i="3"/>
  <c r="E21" i="3" s="1"/>
  <c r="E20" i="3" s="1"/>
  <c r="G22" i="3"/>
  <c r="G21" i="3" s="1"/>
  <c r="H22" i="3"/>
  <c r="F22" i="3" s="1"/>
  <c r="K22" i="3" s="1"/>
  <c r="I22" i="3"/>
  <c r="I21" i="3" s="1"/>
  <c r="I20" i="3" s="1"/>
  <c r="J22" i="3"/>
  <c r="J21" i="3" s="1"/>
  <c r="J20" i="3" s="1"/>
  <c r="F23" i="3"/>
  <c r="K23" i="3" s="1"/>
  <c r="F24" i="3"/>
  <c r="K24" i="3" s="1"/>
  <c r="F25" i="3"/>
  <c r="K25" i="3" s="1"/>
  <c r="D26" i="3"/>
  <c r="E26" i="3"/>
  <c r="F26" i="3"/>
  <c r="K26" i="3" s="1"/>
  <c r="G26" i="3"/>
  <c r="H26" i="3"/>
  <c r="I26" i="3"/>
  <c r="J26" i="3"/>
  <c r="F27" i="3"/>
  <c r="K27" i="3" s="1"/>
  <c r="D16" i="2"/>
  <c r="D15" i="2" s="1"/>
  <c r="D14" i="2" s="1"/>
  <c r="E16" i="2"/>
  <c r="E15" i="2" s="1"/>
  <c r="E14" i="2" s="1"/>
  <c r="E13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J13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G22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 s="1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 s="1"/>
  <c r="F30" i="2"/>
  <c r="K30" i="2"/>
  <c r="D32" i="2"/>
  <c r="E32" i="2"/>
  <c r="E31" i="2" s="1"/>
  <c r="G32" i="2"/>
  <c r="H32" i="2"/>
  <c r="I32" i="2"/>
  <c r="J32" i="2"/>
  <c r="J31" i="2" s="1"/>
  <c r="F33" i="2"/>
  <c r="K33" i="2" s="1"/>
  <c r="F34" i="2"/>
  <c r="K34" i="2"/>
  <c r="F35" i="2"/>
  <c r="K35" i="2" s="1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2" i="2"/>
  <c r="D51" i="2" s="1"/>
  <c r="D50" i="2" s="1"/>
  <c r="E52" i="2"/>
  <c r="E51" i="2" s="1"/>
  <c r="E50" i="2" s="1"/>
  <c r="G52" i="2"/>
  <c r="F52" i="2" s="1"/>
  <c r="K52" i="2" s="1"/>
  <c r="H52" i="2"/>
  <c r="H51" i="2" s="1"/>
  <c r="H50" i="2" s="1"/>
  <c r="I52" i="2"/>
  <c r="I51" i="2" s="1"/>
  <c r="I50" i="2" s="1"/>
  <c r="J52" i="2"/>
  <c r="J51" i="2" s="1"/>
  <c r="J50" i="2" s="1"/>
  <c r="F53" i="2"/>
  <c r="K53" i="2"/>
  <c r="F54" i="2"/>
  <c r="K54" i="2"/>
  <c r="D55" i="2"/>
  <c r="E55" i="2"/>
  <c r="G55" i="2"/>
  <c r="F55" i="2" s="1"/>
  <c r="K55" i="2" s="1"/>
  <c r="H55" i="2"/>
  <c r="I55" i="2"/>
  <c r="J55" i="2"/>
  <c r="F56" i="2"/>
  <c r="K56" i="2"/>
  <c r="F57" i="2"/>
  <c r="K57" i="2"/>
  <c r="D58" i="2"/>
  <c r="E58" i="2"/>
  <c r="G58" i="2"/>
  <c r="F58" i="2" s="1"/>
  <c r="K58" i="2" s="1"/>
  <c r="H58" i="2"/>
  <c r="I58" i="2"/>
  <c r="J58" i="2"/>
  <c r="F59" i="2"/>
  <c r="K59" i="2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D64" i="2"/>
  <c r="E64" i="2"/>
  <c r="G64" i="2"/>
  <c r="F64" i="2" s="1"/>
  <c r="K64" i="2" s="1"/>
  <c r="H64" i="2"/>
  <c r="I64" i="2"/>
  <c r="J64" i="2"/>
  <c r="F65" i="2"/>
  <c r="K65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J14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H32" i="1" s="1"/>
  <c r="I33" i="1"/>
  <c r="J33" i="1"/>
  <c r="J32" i="1" s="1"/>
  <c r="F34" i="1"/>
  <c r="K34" i="1"/>
  <c r="F35" i="1"/>
  <c r="K35" i="1"/>
  <c r="F36" i="1"/>
  <c r="K36" i="1"/>
  <c r="J37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F39" i="1"/>
  <c r="K39" i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F55" i="1"/>
  <c r="K55" i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F60" i="1"/>
  <c r="K60" i="1"/>
  <c r="D62" i="1"/>
  <c r="D61" i="1" s="1"/>
  <c r="E62" i="1"/>
  <c r="E61" i="1" s="1"/>
  <c r="G62" i="1"/>
  <c r="G61" i="1" s="1"/>
  <c r="H62" i="1"/>
  <c r="H61" i="1" s="1"/>
  <c r="I62" i="1"/>
  <c r="I61" i="1" s="1"/>
  <c r="J62" i="1"/>
  <c r="J61" i="1" s="1"/>
  <c r="F63" i="1"/>
  <c r="K63" i="1"/>
  <c r="D66" i="1"/>
  <c r="D65" i="1" s="1"/>
  <c r="D64" i="1" s="1"/>
  <c r="E66" i="1"/>
  <c r="E65" i="1" s="1"/>
  <c r="E64" i="1" s="1"/>
  <c r="G66" i="1"/>
  <c r="F66" i="1" s="1"/>
  <c r="K66" i="1" s="1"/>
  <c r="H66" i="1"/>
  <c r="H65" i="1" s="1"/>
  <c r="H64" i="1" s="1"/>
  <c r="I66" i="1"/>
  <c r="I65" i="1" s="1"/>
  <c r="I64" i="1" s="1"/>
  <c r="J66" i="1"/>
  <c r="J65" i="1" s="1"/>
  <c r="J64" i="1" s="1"/>
  <c r="F67" i="1"/>
  <c r="K67" i="1"/>
  <c r="F68" i="1"/>
  <c r="K68" i="1"/>
  <c r="F69" i="1"/>
  <c r="K69" i="1"/>
  <c r="F70" i="1"/>
  <c r="K70" i="1"/>
  <c r="D71" i="1"/>
  <c r="E71" i="1"/>
  <c r="G71" i="1"/>
  <c r="F71" i="1" s="1"/>
  <c r="K71" i="1" s="1"/>
  <c r="H71" i="1"/>
  <c r="I71" i="1"/>
  <c r="J71" i="1"/>
  <c r="F72" i="1"/>
  <c r="K72" i="1"/>
  <c r="F73" i="1"/>
  <c r="K73" i="1"/>
  <c r="J11" i="3" l="1"/>
  <c r="G20" i="3"/>
  <c r="I11" i="3"/>
  <c r="F17" i="3"/>
  <c r="K17" i="3" s="1"/>
  <c r="G13" i="3"/>
  <c r="H21" i="3"/>
  <c r="H20" i="3" s="1"/>
  <c r="H14" i="3"/>
  <c r="H13" i="3" s="1"/>
  <c r="H12" i="3" s="1"/>
  <c r="F47" i="2"/>
  <c r="K47" i="2" s="1"/>
  <c r="G46" i="2"/>
  <c r="F22" i="2"/>
  <c r="K22" i="2" s="1"/>
  <c r="J45" i="2"/>
  <c r="J12" i="2" s="1"/>
  <c r="J11" i="2" s="1"/>
  <c r="I13" i="2"/>
  <c r="I12" i="2" s="1"/>
  <c r="I11" i="2" s="1"/>
  <c r="I45" i="2"/>
  <c r="D45" i="2"/>
  <c r="I31" i="2"/>
  <c r="D31" i="2"/>
  <c r="D13" i="2" s="1"/>
  <c r="D12" i="2" s="1"/>
  <c r="D11" i="2" s="1"/>
  <c r="E45" i="2"/>
  <c r="E12" i="2" s="1"/>
  <c r="E11" i="2" s="1"/>
  <c r="H45" i="2"/>
  <c r="H31" i="2"/>
  <c r="H13" i="2" s="1"/>
  <c r="H12" i="2" s="1"/>
  <c r="H11" i="2" s="1"/>
  <c r="G21" i="2"/>
  <c r="F21" i="2" s="1"/>
  <c r="K21" i="2" s="1"/>
  <c r="F32" i="2"/>
  <c r="K32" i="2" s="1"/>
  <c r="G51" i="2"/>
  <c r="G42" i="2"/>
  <c r="F42" i="2" s="1"/>
  <c r="K42" i="2" s="1"/>
  <c r="G36" i="2"/>
  <c r="F36" i="2" s="1"/>
  <c r="K36" i="2" s="1"/>
  <c r="G15" i="2"/>
  <c r="G61" i="2"/>
  <c r="F48" i="2"/>
  <c r="K48" i="2" s="1"/>
  <c r="D46" i="1"/>
  <c r="H46" i="1"/>
  <c r="D14" i="1"/>
  <c r="D13" i="1" s="1"/>
  <c r="F61" i="1"/>
  <c r="K61" i="1" s="1"/>
  <c r="E32" i="1"/>
  <c r="E14" i="1" s="1"/>
  <c r="E13" i="1" s="1"/>
  <c r="H14" i="1"/>
  <c r="I46" i="1"/>
  <c r="J46" i="1"/>
  <c r="J13" i="1" s="1"/>
  <c r="E46" i="1"/>
  <c r="I32" i="1"/>
  <c r="I14" i="1" s="1"/>
  <c r="I13" i="1" s="1"/>
  <c r="D32" i="1"/>
  <c r="G52" i="1"/>
  <c r="G43" i="1"/>
  <c r="F43" i="1" s="1"/>
  <c r="K43" i="1" s="1"/>
  <c r="G37" i="1"/>
  <c r="F37" i="1" s="1"/>
  <c r="K37" i="1" s="1"/>
  <c r="G16" i="1"/>
  <c r="F62" i="1"/>
  <c r="K62" i="1" s="1"/>
  <c r="G65" i="1"/>
  <c r="G48" i="1"/>
  <c r="G23" i="1"/>
  <c r="F20" i="3" l="1"/>
  <c r="K20" i="3" s="1"/>
  <c r="F13" i="3"/>
  <c r="K13" i="3" s="1"/>
  <c r="G12" i="3"/>
  <c r="F14" i="3"/>
  <c r="K14" i="3" s="1"/>
  <c r="F21" i="3"/>
  <c r="K21" i="3" s="1"/>
  <c r="H11" i="3"/>
  <c r="F61" i="2"/>
  <c r="K61" i="2" s="1"/>
  <c r="G60" i="2"/>
  <c r="F60" i="2" s="1"/>
  <c r="K60" i="2" s="1"/>
  <c r="F51" i="2"/>
  <c r="K51" i="2" s="1"/>
  <c r="G50" i="2"/>
  <c r="F50" i="2" s="1"/>
  <c r="K50" i="2" s="1"/>
  <c r="G31" i="2"/>
  <c r="F31" i="2" s="1"/>
  <c r="K31" i="2" s="1"/>
  <c r="G45" i="2"/>
  <c r="F45" i="2" s="1"/>
  <c r="K45" i="2" s="1"/>
  <c r="F46" i="2"/>
  <c r="K46" i="2" s="1"/>
  <c r="F15" i="2"/>
  <c r="K15" i="2" s="1"/>
  <c r="G14" i="2"/>
  <c r="E11" i="1"/>
  <c r="E12" i="1"/>
  <c r="I11" i="1"/>
  <c r="I12" i="1"/>
  <c r="J11" i="1"/>
  <c r="J12" i="1"/>
  <c r="F48" i="1"/>
  <c r="K48" i="1" s="1"/>
  <c r="G47" i="1"/>
  <c r="D11" i="1"/>
  <c r="D12" i="1"/>
  <c r="F65" i="1"/>
  <c r="K65" i="1" s="1"/>
  <c r="G64" i="1"/>
  <c r="F64" i="1" s="1"/>
  <c r="K64" i="1" s="1"/>
  <c r="H13" i="1"/>
  <c r="F23" i="1"/>
  <c r="K23" i="1" s="1"/>
  <c r="G22" i="1"/>
  <c r="F22" i="1" s="1"/>
  <c r="K22" i="1" s="1"/>
  <c r="F52" i="1"/>
  <c r="K52" i="1" s="1"/>
  <c r="G51" i="1"/>
  <c r="F51" i="1" s="1"/>
  <c r="K51" i="1" s="1"/>
  <c r="G32" i="1"/>
  <c r="F32" i="1" s="1"/>
  <c r="K32" i="1" s="1"/>
  <c r="F16" i="1"/>
  <c r="K16" i="1" s="1"/>
  <c r="G15" i="1"/>
  <c r="F12" i="3" l="1"/>
  <c r="K12" i="3" s="1"/>
  <c r="G11" i="3"/>
  <c r="F11" i="3" s="1"/>
  <c r="K11" i="3" s="1"/>
  <c r="F14" i="2"/>
  <c r="K14" i="2" s="1"/>
  <c r="G13" i="2"/>
  <c r="H11" i="1"/>
  <c r="H12" i="1"/>
  <c r="F15" i="1"/>
  <c r="K15" i="1" s="1"/>
  <c r="G14" i="1"/>
  <c r="F47" i="1"/>
  <c r="K47" i="1" s="1"/>
  <c r="G46" i="1"/>
  <c r="F46" i="1" s="1"/>
  <c r="K46" i="1" s="1"/>
  <c r="F13" i="2" l="1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<sst xmlns="http://schemas.openxmlformats.org/spreadsheetml/2006/main" count="480" uniqueCount="250">
  <si>
    <t>CENTRALIZAT</t>
  </si>
  <si>
    <t xml:space="preserve"> Anexa 12</t>
  </si>
  <si>
    <t>Cont de executie - Venituri - Bugetul local</t>
  </si>
  <si>
    <t>Trimestrul: 3,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</si>
  <si>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</si>
  <si>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</si>
  <si>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</si>
  <si>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</si>
  <si>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</si>
  <si>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</si>
  <si>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</si>
  <si>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</si>
  <si>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</si>
  <si>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</si>
  <si>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</si>
  <si>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</si>
  <si>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</si>
  <si>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</si>
  <si>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</si>
  <si>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</si>
  <si>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</si>
  <si>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</si>
  <si>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</si>
  <si>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</si>
  <si>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</si>
  <si>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</si>
  <si>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</si>
  <si>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</si>
  <si>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</si>
  <si>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</si>
  <si>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</si>
  <si>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</si>
  <si>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</si>
  <si>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</si>
  <si>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</si>
  <si>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</si>
  <si>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</si>
  <si>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</si>
  <si>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</si>
  <si>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</si>
  <si>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</si>
  <si>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</si>
  <si>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</si>
  <si>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</si>
  <si>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</si>
  <si>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</si>
  <si>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</si>
  <si>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</si>
  <si>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</si>
  <si>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</si>
  <si>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</si>
  <si>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</si>
  <si>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</si>
  <si>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</si>
  <si>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</si>
  <si>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</si>
  <si>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</si>
  <si>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</si>
  <si>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</si>
  <si>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</si>
  <si>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</si>
  <si>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</si>
  <si>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</si>
  <si>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</si>
  <si>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</si>
  <si>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</si>
  <si>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</si>
  <si>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</si>
  <si>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</si>
  <si>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</si>
  <si>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</si>
  <si>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</si>
  <si>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</si>
  <si>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</si>
  <si>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</si>
  <si>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</si>
  <si>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</si>
  <si>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</si>
  <si>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</si>
  <si>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</si>
  <si>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</si>
  <si>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</si>
  <si>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</si>
  <si>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</si>
  <si>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</si>
  <si>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</si>
  <si>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</si>
  <si>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</si>
  <si>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</si>
  <si>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</si>
  <si>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</si>
  <si>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</si>
  <si>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</si>
  <si>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</si>
  <si>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</si>
  <si>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</si>
  <si>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</si>
  <si>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</si>
  <si>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</si>
  <si>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</si>
  <si>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</si>
  <si>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</si>
  <si>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</si>
  <si>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</si>
  <si>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</si>
  <si>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</si>
  <si>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</si>
  <si>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</si>
  <si>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</si>
  <si>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</si>
  <si>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</si>
  <si>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</si>
  <si>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</si>
  <si>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</si>
  <si>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</si>
  <si>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</si>
  <si>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</si>
  <si>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</si>
  <si>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</si>
  <si>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</si>
  <si>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</si>
  <si>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</si>
  <si>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</si>
  <si>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</si>
  <si>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</si>
  <si>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</si>
  <si>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</si>
  <si>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</si>
  <si>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</si>
  <si>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</si>
  <si>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</si>
  <si>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</si>
  <si>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</si>
  <si>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</si>
  <si>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</si>
  <si>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</si>
  <si>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</si>
  <si>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</si>
  <si>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</si>
  <si>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</si>
  <si>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</si>
  <si>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</si>
  <si>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</si>
  <si>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</si>
  <si>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</si>
  <si>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</si>
  <si>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</si>
  <si>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</si>
  <si>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</si>
  <si>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</si>
  <si>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</si>
  <si>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92</t>
  </si>
  <si>
    <t>Alte amenzi, penalitati si confiscari</t>
  </si>
  <si>
    <t>35.02.50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</si>
  <si>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</si>
  <si>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</si>
  <si>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</si>
  <si>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</si>
  <si>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</si>
  <si>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</si>
  <si>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</si>
  <si>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</si>
  <si>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</si>
  <si>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</si>
  <si>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</si>
  <si>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</si>
  <si>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</si>
  <si>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</si>
  <si>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</si>
  <si>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</si>
  <si>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</si>
  <si>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</si>
  <si>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</si>
  <si>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</si>
  <si>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</si>
  <si>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</si>
  <si>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</si>
  <si>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</si>
  <si>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</si>
  <si>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</si>
  <si>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</si>
  <si>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</si>
  <si>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</si>
  <si>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</si>
  <si>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</si>
  <si>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</si>
  <si>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</si>
  <si>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146</t>
  </si>
  <si>
    <t>Planuri si  regulamente de urbanism</t>
  </si>
  <si>
    <t>42.02.05</t>
  </si>
  <si>
    <t>177</t>
  </si>
  <si>
    <t>Subventii pentru acordarea ajutorului pentru incalzirea locuintei si a suplimentului de energie alocate pentru consumul de combustibili solizi si/sau petrolieri</t>
  </si>
  <si>
    <t>42.02.34</t>
  </si>
  <si>
    <t>201</t>
  </si>
  <si>
    <t>Finantarea programelor nationale de dezvoltare locala</t>
  </si>
  <si>
    <t>42.02.65</t>
  </si>
  <si>
    <t>215</t>
  </si>
  <si>
    <t>Subventii de la bugetul de stat catre bugetele locale pentru Programul national de investitii  Anghel Saligny</t>
  </si>
  <si>
    <t>42.02.87</t>
  </si>
  <si>
    <t>235</t>
  </si>
  <si>
    <t>Subventii de la alte administratii (cod. 43.02.01+43.02.04+43.02.07+43.02.08+43.02.20+43.02.21)</t>
  </si>
  <si>
    <t>43.02</t>
  </si>
  <si>
    <t>246</t>
  </si>
  <si>
    <t>Sume alocate din bugetul ANCPI pentru finanţarea lucrărilor de înregistrare sistematică din cadrul Programului naţional de cadastru şi carte funciară</t>
  </si>
  <si>
    <t>43.02.34</t>
  </si>
  <si>
    <t>251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</si>
  <si>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</si>
  <si>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</si>
  <si>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</si>
  <si>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</si>
  <si>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</si>
  <si>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</si>
  <si>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</si>
  <si>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</si>
  <si>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</si>
  <si>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</si>
  <si>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</si>
  <si>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</si>
  <si>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</si>
  <si>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</si>
  <si>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</si>
  <si>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</si>
  <si>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</si>
  <si>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59</t>
  </si>
  <si>
    <t>62</t>
  </si>
  <si>
    <t>69</t>
  </si>
  <si>
    <t>84</t>
  </si>
  <si>
    <t>85</t>
  </si>
  <si>
    <t>90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</si>
  <si>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</si>
  <si>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</si>
  <si>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</si>
  <si>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</si>
  <si>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</si>
  <si>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</si>
  <si>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</si>
  <si>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</si>
  <si>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</si>
  <si>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</si>
  <si>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</si>
  <si>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149</t>
  </si>
  <si>
    <t>157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</si>
  <si>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</si>
  <si>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</si>
  <si>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</si>
  <si>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</si>
  <si>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</si>
  <si>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</si>
  <si>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79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</si>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</sst>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7" customFormat="1" ht="15" thickBot="1" x14ac:dyDescent="0.35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3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" thickBot="1" x14ac:dyDescent="0.35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" thickBot="1" x14ac:dyDescent="0.35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1.6" x14ac:dyDescent="0.3">
      <c r="A11" s="21" t="s">
        <v>19</v>
      </c>
      <c r="B11" s="21" t="s">
        <v>20</v>
      </c>
      <c r="C11" s="21" t="s">
        <v>21</v>
      </c>
      <c r="D11" s="22">
        <f>D13+D61+D64</f>
        <v>5466649</v>
      </c>
      <c r="E11" s="22">
        <f>E13+E61+E64</f>
        <v>4434499</v>
      </c>
      <c r="F11" s="22">
        <f>G11+H11</f>
        <v>5479151</v>
      </c>
      <c r="G11" s="22">
        <f>G13+G61+G64</f>
        <v>1170727</v>
      </c>
      <c r="H11" s="22">
        <f>H13+H61+H64</f>
        <v>4308424</v>
      </c>
      <c r="I11" s="22">
        <f>I13+I61+I64</f>
        <v>3857654</v>
      </c>
      <c r="J11" s="22">
        <f>J13+J61+J64</f>
        <v>0</v>
      </c>
      <c r="K11" s="22">
        <f>F11-I11-J11</f>
        <v>1621497</v>
      </c>
    </row>
    <row r="12" spans="1:11" s="7" customFormat="1" x14ac:dyDescent="0.3">
      <c r="A12" s="21" t="s">
        <v>22</v>
      </c>
      <c r="B12" s="21" t="s">
        <v>23</v>
      </c>
      <c r="C12" s="21" t="s">
        <v>24</v>
      </c>
      <c r="D12" s="22">
        <f>D13-D33</f>
        <v>1068700</v>
      </c>
      <c r="E12" s="22">
        <f>E13-E33</f>
        <v>848400</v>
      </c>
      <c r="F12" s="22">
        <f>G12+H12</f>
        <v>2334388</v>
      </c>
      <c r="G12" s="22">
        <f>G13-G33</f>
        <v>1170727</v>
      </c>
      <c r="H12" s="22">
        <f>H13-H33</f>
        <v>1163661</v>
      </c>
      <c r="I12" s="22">
        <f>I13-I33</f>
        <v>712891</v>
      </c>
      <c r="J12" s="22">
        <f>J13-J33</f>
        <v>0</v>
      </c>
      <c r="K12" s="22">
        <f>F12-I12-J12</f>
        <v>1621497</v>
      </c>
    </row>
    <row r="13" spans="1:11" s="7" customFormat="1" x14ac:dyDescent="0.3">
      <c r="A13" s="21" t="s">
        <v>25</v>
      </c>
      <c r="B13" s="21" t="s">
        <v>26</v>
      </c>
      <c r="C13" s="21" t="s">
        <v>27</v>
      </c>
      <c r="D13" s="22">
        <f>D14+D46</f>
        <v>3532700</v>
      </c>
      <c r="E13" s="22">
        <f>E14+E46</f>
        <v>2731400</v>
      </c>
      <c r="F13" s="22">
        <f>G13+H13</f>
        <v>4212388</v>
      </c>
      <c r="G13" s="22">
        <f>G14+G46</f>
        <v>1170727</v>
      </c>
      <c r="H13" s="22">
        <f>H14+H46</f>
        <v>3041661</v>
      </c>
      <c r="I13" s="22">
        <f>I14+I46</f>
        <v>2590891</v>
      </c>
      <c r="J13" s="22">
        <f>J14+J46</f>
        <v>0</v>
      </c>
      <c r="K13" s="22">
        <f>F13-I13-J13</f>
        <v>1621497</v>
      </c>
    </row>
    <row r="14" spans="1:11" s="7" customFormat="1" x14ac:dyDescent="0.3">
      <c r="A14" s="21" t="s">
        <v>28</v>
      </c>
      <c r="B14" s="21" t="s">
        <v>29</v>
      </c>
      <c r="C14" s="21" t="s">
        <v>30</v>
      </c>
      <c r="D14" s="22">
        <f>D15+D22+D32+D43</f>
        <v>3166700</v>
      </c>
      <c r="E14" s="22">
        <f>E15+E22+E32+E43</f>
        <v>2419000</v>
      </c>
      <c r="F14" s="22">
        <f>G14+H14</f>
        <v>2990877</v>
      </c>
      <c r="G14" s="22">
        <f>G15+G22+G32+G43</f>
        <v>335930</v>
      </c>
      <c r="H14" s="22">
        <f>H15+H22+H32+H43</f>
        <v>2654947</v>
      </c>
      <c r="I14" s="22">
        <f>I15+I22+I32+I43</f>
        <v>2423664</v>
      </c>
      <c r="J14" s="22">
        <f>J15+J22+J32+J43</f>
        <v>0</v>
      </c>
      <c r="K14" s="22">
        <f>F14-I14-J14</f>
        <v>567213</v>
      </c>
    </row>
    <row r="15" spans="1:11" s="7" customFormat="1" ht="21.6" x14ac:dyDescent="0.3">
      <c r="A15" s="21" t="s">
        <v>31</v>
      </c>
      <c r="B15" s="21" t="s">
        <v>32</v>
      </c>
      <c r="C15" s="21" t="s">
        <v>33</v>
      </c>
      <c r="D15" s="22">
        <f>+D16</f>
        <v>383000</v>
      </c>
      <c r="E15" s="22">
        <f>+E16</f>
        <v>291000</v>
      </c>
      <c r="F15" s="22">
        <f>G15+H15</f>
        <v>282467</v>
      </c>
      <c r="G15" s="22">
        <f>+G16</f>
        <v>0</v>
      </c>
      <c r="H15" s="22">
        <f>+H16</f>
        <v>282467</v>
      </c>
      <c r="I15" s="22">
        <f>+I16</f>
        <v>282467</v>
      </c>
      <c r="J15" s="22">
        <f>+J16</f>
        <v>0</v>
      </c>
      <c r="K15" s="22">
        <f>F15-I15-J15</f>
        <v>0</v>
      </c>
    </row>
    <row r="16" spans="1:11" s="7" customFormat="1" ht="21.6" x14ac:dyDescent="0.3">
      <c r="A16" s="21" t="s">
        <v>34</v>
      </c>
      <c r="B16" s="21" t="s">
        <v>35</v>
      </c>
      <c r="C16" s="21" t="s">
        <v>36</v>
      </c>
      <c r="D16" s="22">
        <f>D17+D19</f>
        <v>383000</v>
      </c>
      <c r="E16" s="22">
        <f>E17+E19</f>
        <v>291000</v>
      </c>
      <c r="F16" s="22">
        <f>G16+H16</f>
        <v>282467</v>
      </c>
      <c r="G16" s="22">
        <f>G17+G19</f>
        <v>0</v>
      </c>
      <c r="H16" s="22">
        <f>H17+H19</f>
        <v>282467</v>
      </c>
      <c r="I16" s="22">
        <f>I17+I19</f>
        <v>282467</v>
      </c>
      <c r="J16" s="22">
        <f>J17+J19</f>
        <v>0</v>
      </c>
      <c r="K16" s="22">
        <f>F16-I16-J16</f>
        <v>0</v>
      </c>
    </row>
    <row r="17" spans="1:11" s="7" customFormat="1" x14ac:dyDescent="0.3">
      <c r="A17" s="21" t="s">
        <v>37</v>
      </c>
      <c r="B17" s="21" t="s">
        <v>38</v>
      </c>
      <c r="C17" s="21" t="s">
        <v>39</v>
      </c>
      <c r="D17" s="22">
        <f>+D18</f>
        <v>4000</v>
      </c>
      <c r="E17" s="22">
        <f>+E18</f>
        <v>3000</v>
      </c>
      <c r="F17" s="22">
        <f>G17+H17</f>
        <v>3554</v>
      </c>
      <c r="G17" s="22">
        <f>+G18</f>
        <v>0</v>
      </c>
      <c r="H17" s="22">
        <f>+H18</f>
        <v>3554</v>
      </c>
      <c r="I17" s="22">
        <f>+I18</f>
        <v>3554</v>
      </c>
      <c r="J17" s="22">
        <f>+J18</f>
        <v>0</v>
      </c>
      <c r="K17" s="22">
        <f>F17-I17-J17</f>
        <v>0</v>
      </c>
    </row>
    <row r="18" spans="1:11" s="7" customFormat="1" ht="21.6" x14ac:dyDescent="0.3">
      <c r="A18" s="21" t="s">
        <v>40</v>
      </c>
      <c r="B18" s="21" t="s">
        <v>41</v>
      </c>
      <c r="C18" s="21" t="s">
        <v>42</v>
      </c>
      <c r="D18" s="22">
        <v>4000</v>
      </c>
      <c r="E18" s="22">
        <v>3000</v>
      </c>
      <c r="F18" s="22">
        <f>G18+H18</f>
        <v>3554</v>
      </c>
      <c r="G18" s="22">
        <v>0</v>
      </c>
      <c r="H18" s="22">
        <v>3554</v>
      </c>
      <c r="I18" s="22">
        <v>3554</v>
      </c>
      <c r="J18" s="22">
        <v>0</v>
      </c>
      <c r="K18" s="22">
        <f>F18-I18-J18</f>
        <v>0</v>
      </c>
    </row>
    <row r="19" spans="1:11" s="7" customFormat="1" ht="21.6" x14ac:dyDescent="0.3">
      <c r="A19" s="21" t="s">
        <v>43</v>
      </c>
      <c r="B19" s="21" t="s">
        <v>44</v>
      </c>
      <c r="C19" s="21" t="s">
        <v>45</v>
      </c>
      <c r="D19" s="22">
        <f>D20+D21</f>
        <v>379000</v>
      </c>
      <c r="E19" s="22">
        <f>E20+E21</f>
        <v>288000</v>
      </c>
      <c r="F19" s="22">
        <f>G19+H19</f>
        <v>278913</v>
      </c>
      <c r="G19" s="22">
        <f>G20+G21</f>
        <v>0</v>
      </c>
      <c r="H19" s="22">
        <f>H20+H21</f>
        <v>278913</v>
      </c>
      <c r="I19" s="22">
        <f>I20+I21</f>
        <v>278913</v>
      </c>
      <c r="J19" s="22">
        <f>J20+J21</f>
        <v>0</v>
      </c>
      <c r="K19" s="22">
        <f>F19-I19-J19</f>
        <v>0</v>
      </c>
    </row>
    <row r="20" spans="1:11" s="7" customFormat="1" x14ac:dyDescent="0.3">
      <c r="A20" s="21" t="s">
        <v>46</v>
      </c>
      <c r="B20" s="21" t="s">
        <v>47</v>
      </c>
      <c r="C20" s="21" t="s">
        <v>48</v>
      </c>
      <c r="D20" s="22">
        <v>198000</v>
      </c>
      <c r="E20" s="22">
        <v>150000</v>
      </c>
      <c r="F20" s="22">
        <f>G20+H20</f>
        <v>146918</v>
      </c>
      <c r="G20" s="22">
        <v>0</v>
      </c>
      <c r="H20" s="22">
        <v>146918</v>
      </c>
      <c r="I20" s="22">
        <v>146918</v>
      </c>
      <c r="J20" s="22">
        <v>0</v>
      </c>
      <c r="K20" s="22">
        <f>F20-I20-J20</f>
        <v>0</v>
      </c>
    </row>
    <row r="21" spans="1:11" s="7" customFormat="1" ht="21.6" x14ac:dyDescent="0.3">
      <c r="A21" s="21" t="s">
        <v>49</v>
      </c>
      <c r="B21" s="21" t="s">
        <v>50</v>
      </c>
      <c r="C21" s="21" t="s">
        <v>51</v>
      </c>
      <c r="D21" s="22">
        <v>181000</v>
      </c>
      <c r="E21" s="22">
        <v>138000</v>
      </c>
      <c r="F21" s="22">
        <f>G21+H21</f>
        <v>131995</v>
      </c>
      <c r="G21" s="22">
        <v>0</v>
      </c>
      <c r="H21" s="22">
        <v>131995</v>
      </c>
      <c r="I21" s="22">
        <v>131995</v>
      </c>
      <c r="J21" s="22">
        <v>0</v>
      </c>
      <c r="K21" s="22">
        <f>F21-I21-J21</f>
        <v>0</v>
      </c>
    </row>
    <row r="22" spans="1:11" s="7" customFormat="1" x14ac:dyDescent="0.3">
      <c r="A22" s="21" t="s">
        <v>52</v>
      </c>
      <c r="B22" s="21" t="s">
        <v>53</v>
      </c>
      <c r="C22" s="21" t="s">
        <v>54</v>
      </c>
      <c r="D22" s="22">
        <f>D23</f>
        <v>250700</v>
      </c>
      <c r="E22" s="22">
        <f>E23</f>
        <v>194000</v>
      </c>
      <c r="F22" s="22">
        <f>G22+H22</f>
        <v>578882</v>
      </c>
      <c r="G22" s="22">
        <f>G23</f>
        <v>246075</v>
      </c>
      <c r="H22" s="22">
        <f>H23</f>
        <v>332807</v>
      </c>
      <c r="I22" s="22">
        <f>I23</f>
        <v>217766</v>
      </c>
      <c r="J22" s="22">
        <f>J23</f>
        <v>0</v>
      </c>
      <c r="K22" s="22">
        <f>F22-I22-J22</f>
        <v>361116</v>
      </c>
    </row>
    <row r="23" spans="1:11" s="7" customFormat="1" ht="21.6" x14ac:dyDescent="0.3">
      <c r="A23" s="21" t="s">
        <v>55</v>
      </c>
      <c r="B23" s="21" t="s">
        <v>56</v>
      </c>
      <c r="C23" s="21" t="s">
        <v>57</v>
      </c>
      <c r="D23" s="22">
        <f>D24+D27+D31</f>
        <v>250700</v>
      </c>
      <c r="E23" s="22">
        <f>E24+E27+E31</f>
        <v>194000</v>
      </c>
      <c r="F23" s="22">
        <f>G23+H23</f>
        <v>578882</v>
      </c>
      <c r="G23" s="22">
        <f>G24+G27+G31</f>
        <v>246075</v>
      </c>
      <c r="H23" s="22">
        <f>H24+H27+H31</f>
        <v>332807</v>
      </c>
      <c r="I23" s="22">
        <f>I24+I27+I31</f>
        <v>217766</v>
      </c>
      <c r="J23" s="22">
        <f>J24+J27+J31</f>
        <v>0</v>
      </c>
      <c r="K23" s="22">
        <f>F23-I23-J23</f>
        <v>361116</v>
      </c>
    </row>
    <row r="24" spans="1:11" s="7" customFormat="1" ht="21.6" x14ac:dyDescent="0.3">
      <c r="A24" s="21" t="s">
        <v>58</v>
      </c>
      <c r="B24" s="21" t="s">
        <v>59</v>
      </c>
      <c r="C24" s="21" t="s">
        <v>60</v>
      </c>
      <c r="D24" s="22">
        <f>D25+D26</f>
        <v>91000</v>
      </c>
      <c r="E24" s="22">
        <f>E25+E26</f>
        <v>76500</v>
      </c>
      <c r="F24" s="22">
        <f>G24+H24</f>
        <v>135312</v>
      </c>
      <c r="G24" s="22">
        <f>G25+G26</f>
        <v>59312</v>
      </c>
      <c r="H24" s="22">
        <f>H25+H26</f>
        <v>76000</v>
      </c>
      <c r="I24" s="22">
        <f>I25+I26</f>
        <v>91918</v>
      </c>
      <c r="J24" s="22">
        <f>J25+J26</f>
        <v>0</v>
      </c>
      <c r="K24" s="22">
        <f>F24-I24-J24</f>
        <v>43394</v>
      </c>
    </row>
    <row r="25" spans="1:11" s="7" customFormat="1" x14ac:dyDescent="0.3">
      <c r="A25" s="21" t="s">
        <v>61</v>
      </c>
      <c r="B25" s="21" t="s">
        <v>62</v>
      </c>
      <c r="C25" s="21" t="s">
        <v>63</v>
      </c>
      <c r="D25" s="22">
        <v>23000</v>
      </c>
      <c r="E25" s="22">
        <v>18500</v>
      </c>
      <c r="F25" s="22">
        <f>G25+H25</f>
        <v>45744</v>
      </c>
      <c r="G25" s="22">
        <v>9744</v>
      </c>
      <c r="H25" s="22">
        <v>36000</v>
      </c>
      <c r="I25" s="22">
        <v>16967</v>
      </c>
      <c r="J25" s="22">
        <v>0</v>
      </c>
      <c r="K25" s="22">
        <f>F25-I25-J25</f>
        <v>28777</v>
      </c>
    </row>
    <row r="26" spans="1:11" s="7" customFormat="1" x14ac:dyDescent="0.3">
      <c r="A26" s="21" t="s">
        <v>64</v>
      </c>
      <c r="B26" s="21" t="s">
        <v>65</v>
      </c>
      <c r="C26" s="21" t="s">
        <v>66</v>
      </c>
      <c r="D26" s="22">
        <v>68000</v>
      </c>
      <c r="E26" s="22">
        <v>58000</v>
      </c>
      <c r="F26" s="22">
        <f>G26+H26</f>
        <v>89568</v>
      </c>
      <c r="G26" s="22">
        <v>49568</v>
      </c>
      <c r="H26" s="22">
        <v>40000</v>
      </c>
      <c r="I26" s="22">
        <v>74951</v>
      </c>
      <c r="J26" s="22">
        <v>0</v>
      </c>
      <c r="K26" s="22">
        <f>F26-I26-J26</f>
        <v>14617</v>
      </c>
    </row>
    <row r="27" spans="1:11" s="7" customFormat="1" ht="21.6" x14ac:dyDescent="0.3">
      <c r="A27" s="21" t="s">
        <v>67</v>
      </c>
      <c r="B27" s="21" t="s">
        <v>68</v>
      </c>
      <c r="C27" s="21" t="s">
        <v>69</v>
      </c>
      <c r="D27" s="22">
        <f>D28+D29+D30</f>
        <v>157700</v>
      </c>
      <c r="E27" s="22">
        <f>E28+E29+E30</f>
        <v>116000</v>
      </c>
      <c r="F27" s="22">
        <f>G27+H27</f>
        <v>436963</v>
      </c>
      <c r="G27" s="22">
        <f>G28+G29+G30</f>
        <v>186763</v>
      </c>
      <c r="H27" s="22">
        <f>H28+H29+H30</f>
        <v>250200</v>
      </c>
      <c r="I27" s="22">
        <f>I28+I29+I30</f>
        <v>121241</v>
      </c>
      <c r="J27" s="22">
        <f>J28+J29+J30</f>
        <v>0</v>
      </c>
      <c r="K27" s="22">
        <f>F27-I27-J27</f>
        <v>315722</v>
      </c>
    </row>
    <row r="28" spans="1:11" s="7" customFormat="1" x14ac:dyDescent="0.3">
      <c r="A28" s="21" t="s">
        <v>70</v>
      </c>
      <c r="B28" s="21" t="s">
        <v>71</v>
      </c>
      <c r="C28" s="21" t="s">
        <v>72</v>
      </c>
      <c r="D28" s="22">
        <v>50000</v>
      </c>
      <c r="E28" s="22">
        <v>40000</v>
      </c>
      <c r="F28" s="22">
        <f>G28+H28</f>
        <v>122012</v>
      </c>
      <c r="G28" s="22">
        <v>42012</v>
      </c>
      <c r="H28" s="22">
        <v>80000</v>
      </c>
      <c r="I28" s="22">
        <v>30707</v>
      </c>
      <c r="J28" s="22">
        <v>0</v>
      </c>
      <c r="K28" s="22">
        <f>F28-I28-J28</f>
        <v>91305</v>
      </c>
    </row>
    <row r="29" spans="1:11" s="7" customFormat="1" x14ac:dyDescent="0.3">
      <c r="A29" s="21" t="s">
        <v>73</v>
      </c>
      <c r="B29" s="21" t="s">
        <v>74</v>
      </c>
      <c r="C29" s="21" t="s">
        <v>75</v>
      </c>
      <c r="D29" s="22">
        <v>4000</v>
      </c>
      <c r="E29" s="22">
        <v>3000</v>
      </c>
      <c r="F29" s="22">
        <f>G29+H29</f>
        <v>23162</v>
      </c>
      <c r="G29" s="22">
        <v>16662</v>
      </c>
      <c r="H29" s="22">
        <v>6500</v>
      </c>
      <c r="I29" s="22">
        <v>13257</v>
      </c>
      <c r="J29" s="22">
        <v>0</v>
      </c>
      <c r="K29" s="22">
        <f>F29-I29-J29</f>
        <v>9905</v>
      </c>
    </row>
    <row r="30" spans="1:11" s="7" customFormat="1" x14ac:dyDescent="0.3">
      <c r="A30" s="21" t="s">
        <v>76</v>
      </c>
      <c r="B30" s="21" t="s">
        <v>77</v>
      </c>
      <c r="C30" s="21" t="s">
        <v>78</v>
      </c>
      <c r="D30" s="22">
        <v>103700</v>
      </c>
      <c r="E30" s="22">
        <v>73000</v>
      </c>
      <c r="F30" s="22">
        <f>G30+H30</f>
        <v>291789</v>
      </c>
      <c r="G30" s="22">
        <v>128089</v>
      </c>
      <c r="H30" s="22">
        <v>163700</v>
      </c>
      <c r="I30" s="22">
        <v>77277</v>
      </c>
      <c r="J30" s="22">
        <v>0</v>
      </c>
      <c r="K30" s="22">
        <f>F30-I30-J30</f>
        <v>214512</v>
      </c>
    </row>
    <row r="31" spans="1:11" s="7" customFormat="1" x14ac:dyDescent="0.3">
      <c r="A31" s="21" t="s">
        <v>79</v>
      </c>
      <c r="B31" s="21" t="s">
        <v>80</v>
      </c>
      <c r="C31" s="21" t="s">
        <v>81</v>
      </c>
      <c r="D31" s="22">
        <v>2000</v>
      </c>
      <c r="E31" s="22">
        <v>1500</v>
      </c>
      <c r="F31" s="22">
        <f>G31+H31</f>
        <v>6607</v>
      </c>
      <c r="G31" s="22">
        <v>0</v>
      </c>
      <c r="H31" s="22">
        <v>6607</v>
      </c>
      <c r="I31" s="22">
        <v>4607</v>
      </c>
      <c r="J31" s="22">
        <v>0</v>
      </c>
      <c r="K31" s="22">
        <f>F31-I31-J31</f>
        <v>2000</v>
      </c>
    </row>
    <row r="32" spans="1:11" s="7" customFormat="1" ht="21.6" x14ac:dyDescent="0.3">
      <c r="A32" s="21" t="s">
        <v>82</v>
      </c>
      <c r="B32" s="21" t="s">
        <v>83</v>
      </c>
      <c r="C32" s="21" t="s">
        <v>84</v>
      </c>
      <c r="D32" s="22">
        <f>D33+D37</f>
        <v>2517000</v>
      </c>
      <c r="E32" s="22">
        <f>E33+E37</f>
        <v>1922000</v>
      </c>
      <c r="F32" s="22">
        <f>G32+H32</f>
        <v>2103455</v>
      </c>
      <c r="G32" s="22">
        <f>G33+G37</f>
        <v>89855</v>
      </c>
      <c r="H32" s="22">
        <f>H33+H37</f>
        <v>2013600</v>
      </c>
      <c r="I32" s="22">
        <f>I33+I37</f>
        <v>1913307</v>
      </c>
      <c r="J32" s="22">
        <f>J33+J37</f>
        <v>0</v>
      </c>
      <c r="K32" s="22">
        <f>F32-I32-J32</f>
        <v>190148</v>
      </c>
    </row>
    <row r="33" spans="1:11" s="7" customFormat="1" ht="21.6" x14ac:dyDescent="0.3">
      <c r="A33" s="21" t="s">
        <v>85</v>
      </c>
      <c r="B33" s="21" t="s">
        <v>86</v>
      </c>
      <c r="C33" s="21" t="s">
        <v>87</v>
      </c>
      <c r="D33" s="22">
        <f>+D34+D35+D36</f>
        <v>2464000</v>
      </c>
      <c r="E33" s="22">
        <f>+E34+E35+E36</f>
        <v>1883000</v>
      </c>
      <c r="F33" s="22">
        <f>G33+H33</f>
        <v>1878000</v>
      </c>
      <c r="G33" s="22">
        <f>+G34+G35+G36</f>
        <v>0</v>
      </c>
      <c r="H33" s="22">
        <f>+H34+H35+H36</f>
        <v>1878000</v>
      </c>
      <c r="I33" s="22">
        <f>+I34+I35+I36</f>
        <v>1878000</v>
      </c>
      <c r="J33" s="22">
        <f>+J34+J35+J36</f>
        <v>0</v>
      </c>
      <c r="K33" s="22">
        <f>F33-I33-J33</f>
        <v>0</v>
      </c>
    </row>
    <row r="34" spans="1:11" s="7" customFormat="1" ht="42" x14ac:dyDescent="0.3">
      <c r="A34" s="21" t="s">
        <v>88</v>
      </c>
      <c r="B34" s="21" t="s">
        <v>89</v>
      </c>
      <c r="C34" s="21" t="s">
        <v>90</v>
      </c>
      <c r="D34" s="22">
        <v>1407000</v>
      </c>
      <c r="E34" s="22">
        <v>1075000</v>
      </c>
      <c r="F34" s="22">
        <f>G34+H34</f>
        <v>1074000</v>
      </c>
      <c r="G34" s="22">
        <v>0</v>
      </c>
      <c r="H34" s="22">
        <v>1074000</v>
      </c>
      <c r="I34" s="22">
        <v>1074000</v>
      </c>
      <c r="J34" s="22">
        <v>0</v>
      </c>
      <c r="K34" s="22">
        <f>F34-I34-J34</f>
        <v>0</v>
      </c>
    </row>
    <row r="35" spans="1:11" s="7" customFormat="1" ht="21.6" x14ac:dyDescent="0.3">
      <c r="A35" s="21" t="s">
        <v>91</v>
      </c>
      <c r="B35" s="21" t="s">
        <v>92</v>
      </c>
      <c r="C35" s="21" t="s">
        <v>93</v>
      </c>
      <c r="D35" s="22">
        <v>40000</v>
      </c>
      <c r="E35" s="22">
        <v>31000</v>
      </c>
      <c r="F35" s="22">
        <f>G35+H35</f>
        <v>31000</v>
      </c>
      <c r="G35" s="22">
        <v>0</v>
      </c>
      <c r="H35" s="22">
        <v>31000</v>
      </c>
      <c r="I35" s="22">
        <v>31000</v>
      </c>
      <c r="J35" s="22">
        <v>0</v>
      </c>
      <c r="K35" s="22">
        <f>F35-I35-J35</f>
        <v>0</v>
      </c>
    </row>
    <row r="36" spans="1:11" s="7" customFormat="1" ht="21.6" x14ac:dyDescent="0.3">
      <c r="A36" s="21" t="s">
        <v>94</v>
      </c>
      <c r="B36" s="21" t="s">
        <v>95</v>
      </c>
      <c r="C36" s="21" t="s">
        <v>96</v>
      </c>
      <c r="D36" s="22">
        <v>1017000</v>
      </c>
      <c r="E36" s="22">
        <v>777000</v>
      </c>
      <c r="F36" s="22">
        <f>G36+H36</f>
        <v>773000</v>
      </c>
      <c r="G36" s="22">
        <v>0</v>
      </c>
      <c r="H36" s="22">
        <v>773000</v>
      </c>
      <c r="I36" s="22">
        <v>773000</v>
      </c>
      <c r="J36" s="22">
        <v>0</v>
      </c>
      <c r="K36" s="22">
        <f>F36-I36-J36</f>
        <v>0</v>
      </c>
    </row>
    <row r="37" spans="1:11" s="7" customFormat="1" ht="31.8" x14ac:dyDescent="0.3">
      <c r="A37" s="21" t="s">
        <v>97</v>
      </c>
      <c r="B37" s="21" t="s">
        <v>98</v>
      </c>
      <c r="C37" s="21" t="s">
        <v>99</v>
      </c>
      <c r="D37" s="22">
        <f>D38+D41+D42</f>
        <v>53000</v>
      </c>
      <c r="E37" s="22">
        <f>E38+E41+E42</f>
        <v>39000</v>
      </c>
      <c r="F37" s="22">
        <f>G37+H37</f>
        <v>225455</v>
      </c>
      <c r="G37" s="22">
        <f>G38+G41+G42</f>
        <v>89855</v>
      </c>
      <c r="H37" s="22">
        <f>H38+H41+H42</f>
        <v>135600</v>
      </c>
      <c r="I37" s="22">
        <f>I38+I41+I42</f>
        <v>35307</v>
      </c>
      <c r="J37" s="22">
        <f>J38+J41+J42</f>
        <v>0</v>
      </c>
      <c r="K37" s="22">
        <f>F37-I37-J37</f>
        <v>190148</v>
      </c>
    </row>
    <row r="38" spans="1:11" s="7" customFormat="1" ht="21.6" x14ac:dyDescent="0.3">
      <c r="A38" s="21" t="s">
        <v>100</v>
      </c>
      <c r="B38" s="21" t="s">
        <v>101</v>
      </c>
      <c r="C38" s="21" t="s">
        <v>102</v>
      </c>
      <c r="D38" s="22">
        <f>D39+D40</f>
        <v>43000</v>
      </c>
      <c r="E38" s="22">
        <f>E39+E40</f>
        <v>31500</v>
      </c>
      <c r="F38" s="22">
        <f>G38+H38</f>
        <v>214599</v>
      </c>
      <c r="G38" s="22">
        <f>G39+G40</f>
        <v>89599</v>
      </c>
      <c r="H38" s="22">
        <f>H39+H40</f>
        <v>125000</v>
      </c>
      <c r="I38" s="22">
        <f>I39+I40</f>
        <v>33175</v>
      </c>
      <c r="J38" s="22">
        <f>J39+J40</f>
        <v>0</v>
      </c>
      <c r="K38" s="22">
        <f>F38-I38-J38</f>
        <v>181424</v>
      </c>
    </row>
    <row r="39" spans="1:11" s="7" customFormat="1" ht="21.6" x14ac:dyDescent="0.3">
      <c r="A39" s="21" t="s">
        <v>103</v>
      </c>
      <c r="B39" s="21" t="s">
        <v>104</v>
      </c>
      <c r="C39" s="21" t="s">
        <v>105</v>
      </c>
      <c r="D39" s="22">
        <v>41000</v>
      </c>
      <c r="E39" s="22">
        <v>30000</v>
      </c>
      <c r="F39" s="22">
        <f>G39+H39</f>
        <v>212325</v>
      </c>
      <c r="G39" s="22">
        <v>89325</v>
      </c>
      <c r="H39" s="22">
        <v>123000</v>
      </c>
      <c r="I39" s="22">
        <v>32189</v>
      </c>
      <c r="J39" s="22">
        <v>0</v>
      </c>
      <c r="K39" s="22">
        <f>F39-I39-J39</f>
        <v>180136</v>
      </c>
    </row>
    <row r="40" spans="1:11" s="7" customFormat="1" ht="21.6" x14ac:dyDescent="0.3">
      <c r="A40" s="21" t="s">
        <v>106</v>
      </c>
      <c r="B40" s="21" t="s">
        <v>107</v>
      </c>
      <c r="C40" s="21" t="s">
        <v>108</v>
      </c>
      <c r="D40" s="22">
        <v>2000</v>
      </c>
      <c r="E40" s="22">
        <v>1500</v>
      </c>
      <c r="F40" s="22">
        <f>G40+H40</f>
        <v>2274</v>
      </c>
      <c r="G40" s="22">
        <v>274</v>
      </c>
      <c r="H40" s="22">
        <v>2000</v>
      </c>
      <c r="I40" s="22">
        <v>986</v>
      </c>
      <c r="J40" s="22">
        <v>0</v>
      </c>
      <c r="K40" s="22">
        <f>F40-I40-J40</f>
        <v>1288</v>
      </c>
    </row>
    <row r="41" spans="1:11" s="7" customFormat="1" ht="21.6" x14ac:dyDescent="0.3">
      <c r="A41" s="21" t="s">
        <v>109</v>
      </c>
      <c r="B41" s="21" t="s">
        <v>110</v>
      </c>
      <c r="C41" s="21" t="s">
        <v>111</v>
      </c>
      <c r="D41" s="22">
        <v>8000</v>
      </c>
      <c r="E41" s="22">
        <v>6000</v>
      </c>
      <c r="F41" s="22">
        <f>G41+H41</f>
        <v>8000</v>
      </c>
      <c r="G41" s="22">
        <v>0</v>
      </c>
      <c r="H41" s="22">
        <v>8000</v>
      </c>
      <c r="I41" s="22">
        <v>0</v>
      </c>
      <c r="J41" s="22">
        <v>0</v>
      </c>
      <c r="K41" s="22">
        <f>F41-I41-J41</f>
        <v>8000</v>
      </c>
    </row>
    <row r="42" spans="1:11" s="7" customFormat="1" ht="21.6" x14ac:dyDescent="0.3">
      <c r="A42" s="21" t="s">
        <v>112</v>
      </c>
      <c r="B42" s="21" t="s">
        <v>113</v>
      </c>
      <c r="C42" s="21" t="s">
        <v>114</v>
      </c>
      <c r="D42" s="22">
        <v>2000</v>
      </c>
      <c r="E42" s="22">
        <v>1500</v>
      </c>
      <c r="F42" s="22">
        <f>G42+H42</f>
        <v>2856</v>
      </c>
      <c r="G42" s="22">
        <v>256</v>
      </c>
      <c r="H42" s="22">
        <v>2600</v>
      </c>
      <c r="I42" s="22">
        <v>2132</v>
      </c>
      <c r="J42" s="22">
        <v>0</v>
      </c>
      <c r="K42" s="22">
        <f>F42-I42-J42</f>
        <v>724</v>
      </c>
    </row>
    <row r="43" spans="1:11" s="7" customFormat="1" x14ac:dyDescent="0.3">
      <c r="A43" s="21" t="s">
        <v>115</v>
      </c>
      <c r="B43" s="21" t="s">
        <v>116</v>
      </c>
      <c r="C43" s="21" t="s">
        <v>117</v>
      </c>
      <c r="D43" s="22">
        <f>D44</f>
        <v>16000</v>
      </c>
      <c r="E43" s="22">
        <f>E44</f>
        <v>12000</v>
      </c>
      <c r="F43" s="22">
        <f>G43+H43</f>
        <v>26073</v>
      </c>
      <c r="G43" s="22">
        <f>G44</f>
        <v>0</v>
      </c>
      <c r="H43" s="22">
        <f>H44</f>
        <v>26073</v>
      </c>
      <c r="I43" s="22">
        <f>I44</f>
        <v>10124</v>
      </c>
      <c r="J43" s="22">
        <f>J44</f>
        <v>0</v>
      </c>
      <c r="K43" s="22">
        <f>F43-I43-J43</f>
        <v>15949</v>
      </c>
    </row>
    <row r="44" spans="1:11" s="7" customFormat="1" x14ac:dyDescent="0.3">
      <c r="A44" s="21" t="s">
        <v>118</v>
      </c>
      <c r="B44" s="21" t="s">
        <v>119</v>
      </c>
      <c r="C44" s="21" t="s">
        <v>120</v>
      </c>
      <c r="D44" s="22">
        <f>D45</f>
        <v>16000</v>
      </c>
      <c r="E44" s="22">
        <f>E45</f>
        <v>12000</v>
      </c>
      <c r="F44" s="22">
        <f>G44+H44</f>
        <v>26073</v>
      </c>
      <c r="G44" s="22">
        <f>G45</f>
        <v>0</v>
      </c>
      <c r="H44" s="22">
        <f>H45</f>
        <v>26073</v>
      </c>
      <c r="I44" s="22">
        <f>I45</f>
        <v>10124</v>
      </c>
      <c r="J44" s="22">
        <f>J45</f>
        <v>0</v>
      </c>
      <c r="K44" s="22">
        <f>F44-I44-J44</f>
        <v>15949</v>
      </c>
    </row>
    <row r="45" spans="1:11" s="7" customFormat="1" x14ac:dyDescent="0.3">
      <c r="A45" s="21" t="s">
        <v>121</v>
      </c>
      <c r="B45" s="21" t="s">
        <v>122</v>
      </c>
      <c r="C45" s="21" t="s">
        <v>123</v>
      </c>
      <c r="D45" s="22">
        <v>16000</v>
      </c>
      <c r="E45" s="22">
        <v>12000</v>
      </c>
      <c r="F45" s="22">
        <f>G45+H45</f>
        <v>26073</v>
      </c>
      <c r="G45" s="22">
        <v>0</v>
      </c>
      <c r="H45" s="22">
        <v>26073</v>
      </c>
      <c r="I45" s="22">
        <v>10124</v>
      </c>
      <c r="J45" s="22">
        <v>0</v>
      </c>
      <c r="K45" s="22">
        <f>F45-I45-J45</f>
        <v>15949</v>
      </c>
    </row>
    <row r="46" spans="1:11" s="7" customFormat="1" x14ac:dyDescent="0.3">
      <c r="A46" s="21" t="s">
        <v>124</v>
      </c>
      <c r="B46" s="21" t="s">
        <v>125</v>
      </c>
      <c r="C46" s="21" t="s">
        <v>126</v>
      </c>
      <c r="D46" s="22">
        <f>D47+D51</f>
        <v>366000</v>
      </c>
      <c r="E46" s="22">
        <f>E47+E51</f>
        <v>312400</v>
      </c>
      <c r="F46" s="22">
        <f>G46+H46</f>
        <v>1221511</v>
      </c>
      <c r="G46" s="22">
        <f>G47+G51</f>
        <v>834797</v>
      </c>
      <c r="H46" s="22">
        <f>H47+H51</f>
        <v>386714</v>
      </c>
      <c r="I46" s="22">
        <f>I47+I51</f>
        <v>167227</v>
      </c>
      <c r="J46" s="22">
        <f>J47+J51</f>
        <v>0</v>
      </c>
      <c r="K46" s="22">
        <f>F46-I46-J46</f>
        <v>1054284</v>
      </c>
    </row>
    <row r="47" spans="1:11" s="7" customFormat="1" x14ac:dyDescent="0.3">
      <c r="A47" s="21" t="s">
        <v>127</v>
      </c>
      <c r="B47" s="21" t="s">
        <v>128</v>
      </c>
      <c r="C47" s="21" t="s">
        <v>129</v>
      </c>
      <c r="D47" s="22">
        <f>D48</f>
        <v>50000</v>
      </c>
      <c r="E47" s="22">
        <f>E48</f>
        <v>30000</v>
      </c>
      <c r="F47" s="22">
        <f>G47+H47</f>
        <v>78347</v>
      </c>
      <c r="G47" s="22">
        <f>G48</f>
        <v>8197</v>
      </c>
      <c r="H47" s="22">
        <f>H48</f>
        <v>70150</v>
      </c>
      <c r="I47" s="22">
        <f>I48</f>
        <v>26188</v>
      </c>
      <c r="J47" s="22">
        <f>J48</f>
        <v>0</v>
      </c>
      <c r="K47" s="22">
        <f>F47-I47-J47</f>
        <v>52159</v>
      </c>
    </row>
    <row r="48" spans="1:11" s="7" customFormat="1" ht="21.6" x14ac:dyDescent="0.3">
      <c r="A48" s="21" t="s">
        <v>130</v>
      </c>
      <c r="B48" s="21" t="s">
        <v>131</v>
      </c>
      <c r="C48" s="21" t="s">
        <v>132</v>
      </c>
      <c r="D48" s="22">
        <f>+D49</f>
        <v>50000</v>
      </c>
      <c r="E48" s="22">
        <f>+E49</f>
        <v>30000</v>
      </c>
      <c r="F48" s="22">
        <f>G48+H48</f>
        <v>78347</v>
      </c>
      <c r="G48" s="22">
        <f>+G49</f>
        <v>8197</v>
      </c>
      <c r="H48" s="22">
        <f>+H49</f>
        <v>70150</v>
      </c>
      <c r="I48" s="22">
        <f>+I49</f>
        <v>26188</v>
      </c>
      <c r="J48" s="22">
        <f>+J49</f>
        <v>0</v>
      </c>
      <c r="K48" s="22">
        <f>F48-I48-J48</f>
        <v>52159</v>
      </c>
    </row>
    <row r="49" spans="1:11" s="7" customFormat="1" x14ac:dyDescent="0.3">
      <c r="A49" s="21" t="s">
        <v>133</v>
      </c>
      <c r="B49" s="21" t="s">
        <v>134</v>
      </c>
      <c r="C49" s="21" t="s">
        <v>135</v>
      </c>
      <c r="D49" s="22">
        <f>+D50</f>
        <v>50000</v>
      </c>
      <c r="E49" s="22">
        <f>+E50</f>
        <v>30000</v>
      </c>
      <c r="F49" s="22">
        <f>G49+H49</f>
        <v>78347</v>
      </c>
      <c r="G49" s="22">
        <f>+G50</f>
        <v>8197</v>
      </c>
      <c r="H49" s="22">
        <f>+H50</f>
        <v>70150</v>
      </c>
      <c r="I49" s="22">
        <f>+I50</f>
        <v>26188</v>
      </c>
      <c r="J49" s="22">
        <f>+J50</f>
        <v>0</v>
      </c>
      <c r="K49" s="22">
        <f>F49-I49-J49</f>
        <v>52159</v>
      </c>
    </row>
    <row r="50" spans="1:11" s="7" customFormat="1" ht="21.6" x14ac:dyDescent="0.3">
      <c r="A50" s="21" t="s">
        <v>136</v>
      </c>
      <c r="B50" s="21" t="s">
        <v>137</v>
      </c>
      <c r="C50" s="21" t="s">
        <v>138</v>
      </c>
      <c r="D50" s="22">
        <v>50000</v>
      </c>
      <c r="E50" s="22">
        <v>30000</v>
      </c>
      <c r="F50" s="22">
        <f>G50+H50</f>
        <v>78347</v>
      </c>
      <c r="G50" s="22">
        <v>8197</v>
      </c>
      <c r="H50" s="22">
        <v>70150</v>
      </c>
      <c r="I50" s="22">
        <v>26188</v>
      </c>
      <c r="J50" s="22">
        <v>0</v>
      </c>
      <c r="K50" s="22">
        <f>F50-I50-J50</f>
        <v>52159</v>
      </c>
    </row>
    <row r="51" spans="1:11" s="7" customFormat="1" ht="21.6" x14ac:dyDescent="0.3">
      <c r="A51" s="21" t="s">
        <v>139</v>
      </c>
      <c r="B51" s="21" t="s">
        <v>140</v>
      </c>
      <c r="C51" s="21" t="s">
        <v>141</v>
      </c>
      <c r="D51" s="22">
        <f>+D52+D56</f>
        <v>316000</v>
      </c>
      <c r="E51" s="22">
        <f>+E52+E56</f>
        <v>282400</v>
      </c>
      <c r="F51" s="22">
        <f>G51+H51</f>
        <v>1143164</v>
      </c>
      <c r="G51" s="22">
        <f>+G52+G56</f>
        <v>826600</v>
      </c>
      <c r="H51" s="22">
        <f>+H52+H56</f>
        <v>316564</v>
      </c>
      <c r="I51" s="22">
        <f>+I52+I56</f>
        <v>141039</v>
      </c>
      <c r="J51" s="22">
        <f>+J52+J56</f>
        <v>0</v>
      </c>
      <c r="K51" s="22">
        <f>F51-I51-J51</f>
        <v>1002125</v>
      </c>
    </row>
    <row r="52" spans="1:11" s="7" customFormat="1" ht="21.6" x14ac:dyDescent="0.3">
      <c r="A52" s="21" t="s">
        <v>142</v>
      </c>
      <c r="B52" s="21" t="s">
        <v>143</v>
      </c>
      <c r="C52" s="21" t="s">
        <v>144</v>
      </c>
      <c r="D52" s="22">
        <f>D53+D55</f>
        <v>226000</v>
      </c>
      <c r="E52" s="22">
        <f>E53+E55</f>
        <v>207400</v>
      </c>
      <c r="F52" s="22">
        <f>G52+H52</f>
        <v>1003397</v>
      </c>
      <c r="G52" s="22">
        <f>G53+G55</f>
        <v>787877</v>
      </c>
      <c r="H52" s="22">
        <f>H53+H55</f>
        <v>215520</v>
      </c>
      <c r="I52" s="22">
        <f>I53+I55</f>
        <v>67012</v>
      </c>
      <c r="J52" s="22">
        <f>J53+J55</f>
        <v>0</v>
      </c>
      <c r="K52" s="22">
        <f>F52-I52-J52</f>
        <v>936385</v>
      </c>
    </row>
    <row r="53" spans="1:11" s="7" customFormat="1" ht="21.6" x14ac:dyDescent="0.3">
      <c r="A53" s="21" t="s">
        <v>145</v>
      </c>
      <c r="B53" s="21" t="s">
        <v>146</v>
      </c>
      <c r="C53" s="21" t="s">
        <v>147</v>
      </c>
      <c r="D53" s="22">
        <f>D54</f>
        <v>226000</v>
      </c>
      <c r="E53" s="22">
        <f>E54</f>
        <v>207400</v>
      </c>
      <c r="F53" s="22">
        <f>G53+H53</f>
        <v>1003120</v>
      </c>
      <c r="G53" s="22">
        <f>G54</f>
        <v>787877</v>
      </c>
      <c r="H53" s="22">
        <f>H54</f>
        <v>215243</v>
      </c>
      <c r="I53" s="22">
        <f>I54</f>
        <v>66735</v>
      </c>
      <c r="J53" s="22">
        <f>J54</f>
        <v>0</v>
      </c>
      <c r="K53" s="22">
        <f>F53-I53-J53</f>
        <v>936385</v>
      </c>
    </row>
    <row r="54" spans="1:11" s="7" customFormat="1" ht="21.6" x14ac:dyDescent="0.3">
      <c r="A54" s="21" t="s">
        <v>148</v>
      </c>
      <c r="B54" s="21" t="s">
        <v>149</v>
      </c>
      <c r="C54" s="21" t="s">
        <v>150</v>
      </c>
      <c r="D54" s="22">
        <v>226000</v>
      </c>
      <c r="E54" s="22">
        <v>207400</v>
      </c>
      <c r="F54" s="22">
        <f>G54+H54</f>
        <v>1003120</v>
      </c>
      <c r="G54" s="22">
        <v>787877</v>
      </c>
      <c r="H54" s="22">
        <v>215243</v>
      </c>
      <c r="I54" s="22">
        <v>66735</v>
      </c>
      <c r="J54" s="22">
        <v>0</v>
      </c>
      <c r="K54" s="22">
        <f>F54-I54-J54</f>
        <v>936385</v>
      </c>
    </row>
    <row r="55" spans="1:11" s="7" customFormat="1" x14ac:dyDescent="0.3">
      <c r="A55" s="21" t="s">
        <v>151</v>
      </c>
      <c r="B55" s="21" t="s">
        <v>152</v>
      </c>
      <c r="C55" s="21" t="s">
        <v>153</v>
      </c>
      <c r="D55" s="22">
        <v>0</v>
      </c>
      <c r="E55" s="22">
        <v>0</v>
      </c>
      <c r="F55" s="22">
        <f>G55+H55</f>
        <v>277</v>
      </c>
      <c r="G55" s="22">
        <v>0</v>
      </c>
      <c r="H55" s="22">
        <v>277</v>
      </c>
      <c r="I55" s="22">
        <v>277</v>
      </c>
      <c r="J55" s="22">
        <v>0</v>
      </c>
      <c r="K55" s="22">
        <f>F55-I55-J55</f>
        <v>0</v>
      </c>
    </row>
    <row r="56" spans="1:11" s="7" customFormat="1" ht="31.8" x14ac:dyDescent="0.3">
      <c r="A56" s="21" t="s">
        <v>154</v>
      </c>
      <c r="B56" s="21" t="s">
        <v>155</v>
      </c>
      <c r="C56" s="21" t="s">
        <v>156</v>
      </c>
      <c r="D56" s="22">
        <f>+D57+D58</f>
        <v>90000</v>
      </c>
      <c r="E56" s="22">
        <f>+E57+E58</f>
        <v>75000</v>
      </c>
      <c r="F56" s="22">
        <f>G56+H56</f>
        <v>139767</v>
      </c>
      <c r="G56" s="22">
        <f>+G57+G58</f>
        <v>38723</v>
      </c>
      <c r="H56" s="22">
        <f>+H57+H58</f>
        <v>101044</v>
      </c>
      <c r="I56" s="22">
        <f>+I57+I58</f>
        <v>74027</v>
      </c>
      <c r="J56" s="22">
        <f>+J57+J58</f>
        <v>0</v>
      </c>
      <c r="K56" s="22">
        <f>F56-I56-J56</f>
        <v>65740</v>
      </c>
    </row>
    <row r="57" spans="1:11" s="7" customFormat="1" x14ac:dyDescent="0.3">
      <c r="A57" s="21" t="s">
        <v>157</v>
      </c>
      <c r="B57" s="21" t="s">
        <v>158</v>
      </c>
      <c r="C57" s="21" t="s">
        <v>159</v>
      </c>
      <c r="D57" s="22">
        <v>90000</v>
      </c>
      <c r="E57" s="22">
        <v>75000</v>
      </c>
      <c r="F57" s="22">
        <f>G57+H57</f>
        <v>132767</v>
      </c>
      <c r="G57" s="22">
        <v>31723</v>
      </c>
      <c r="H57" s="22">
        <v>101044</v>
      </c>
      <c r="I57" s="22">
        <v>74027</v>
      </c>
      <c r="J57" s="22">
        <v>0</v>
      </c>
      <c r="K57" s="22">
        <f>F57-I57-J57</f>
        <v>58740</v>
      </c>
    </row>
    <row r="58" spans="1:11" s="7" customFormat="1" x14ac:dyDescent="0.3">
      <c r="A58" s="21" t="s">
        <v>160</v>
      </c>
      <c r="B58" s="21" t="s">
        <v>161</v>
      </c>
      <c r="C58" s="21" t="s">
        <v>162</v>
      </c>
      <c r="D58" s="22">
        <v>0</v>
      </c>
      <c r="E58" s="22">
        <v>0</v>
      </c>
      <c r="F58" s="22">
        <f>G58+H58</f>
        <v>7000</v>
      </c>
      <c r="G58" s="22">
        <v>7000</v>
      </c>
      <c r="H58" s="22">
        <v>0</v>
      </c>
      <c r="I58" s="22">
        <v>0</v>
      </c>
      <c r="J58" s="22">
        <v>0</v>
      </c>
      <c r="K58" s="22">
        <f>F58-I58-J58</f>
        <v>7000</v>
      </c>
    </row>
    <row r="59" spans="1:11" s="7" customFormat="1" ht="31.8" x14ac:dyDescent="0.3">
      <c r="A59" s="21" t="s">
        <v>163</v>
      </c>
      <c r="B59" s="21" t="s">
        <v>164</v>
      </c>
      <c r="C59" s="21" t="s">
        <v>165</v>
      </c>
      <c r="D59" s="22">
        <v>-245500</v>
      </c>
      <c r="E59" s="22">
        <v>-167850</v>
      </c>
      <c r="F59" s="22">
        <f>G59+H59</f>
        <v>-163000</v>
      </c>
      <c r="G59" s="22">
        <v>0</v>
      </c>
      <c r="H59" s="22">
        <v>-163000</v>
      </c>
      <c r="I59" s="22">
        <v>-163000</v>
      </c>
      <c r="J59" s="22">
        <v>0</v>
      </c>
      <c r="K59" s="22">
        <f>F59-I59-J59</f>
        <v>0</v>
      </c>
    </row>
    <row r="60" spans="1:11" s="7" customFormat="1" x14ac:dyDescent="0.3">
      <c r="A60" s="21" t="s">
        <v>166</v>
      </c>
      <c r="B60" s="21" t="s">
        <v>167</v>
      </c>
      <c r="C60" s="21" t="s">
        <v>168</v>
      </c>
      <c r="D60" s="22">
        <v>245500</v>
      </c>
      <c r="E60" s="22">
        <v>167850</v>
      </c>
      <c r="F60" s="22">
        <f>G60+H60</f>
        <v>163000</v>
      </c>
      <c r="G60" s="22">
        <v>0</v>
      </c>
      <c r="H60" s="22">
        <v>163000</v>
      </c>
      <c r="I60" s="22">
        <v>163000</v>
      </c>
      <c r="J60" s="22">
        <v>0</v>
      </c>
      <c r="K60" s="22">
        <f>F60-I60-J60</f>
        <v>0</v>
      </c>
    </row>
    <row r="61" spans="1:11" s="7" customFormat="1" x14ac:dyDescent="0.3">
      <c r="A61" s="21" t="s">
        <v>169</v>
      </c>
      <c r="B61" s="21" t="s">
        <v>170</v>
      </c>
      <c r="C61" s="21" t="s">
        <v>171</v>
      </c>
      <c r="D61" s="22">
        <f>D62</f>
        <v>597300</v>
      </c>
      <c r="E61" s="22">
        <f>E62</f>
        <v>536450</v>
      </c>
      <c r="F61" s="22">
        <f>G61+H61</f>
        <v>596260</v>
      </c>
      <c r="G61" s="22">
        <f>G62</f>
        <v>0</v>
      </c>
      <c r="H61" s="22">
        <f>H62</f>
        <v>596260</v>
      </c>
      <c r="I61" s="22">
        <f>I62</f>
        <v>596260</v>
      </c>
      <c r="J61" s="22">
        <f>J62</f>
        <v>0</v>
      </c>
      <c r="K61" s="22">
        <f>F61-I61-J61</f>
        <v>0</v>
      </c>
    </row>
    <row r="62" spans="1:11" s="7" customFormat="1" ht="31.8" x14ac:dyDescent="0.3">
      <c r="A62" s="21" t="s">
        <v>172</v>
      </c>
      <c r="B62" s="21" t="s">
        <v>173</v>
      </c>
      <c r="C62" s="21" t="s">
        <v>174</v>
      </c>
      <c r="D62" s="22">
        <f>+D63</f>
        <v>597300</v>
      </c>
      <c r="E62" s="22">
        <f>+E63</f>
        <v>536450</v>
      </c>
      <c r="F62" s="22">
        <f>G62+H62</f>
        <v>596260</v>
      </c>
      <c r="G62" s="22">
        <f>+G63</f>
        <v>0</v>
      </c>
      <c r="H62" s="22">
        <f>+H63</f>
        <v>596260</v>
      </c>
      <c r="I62" s="22">
        <f>+I63</f>
        <v>596260</v>
      </c>
      <c r="J62" s="22">
        <f>+J63</f>
        <v>0</v>
      </c>
      <c r="K62" s="22">
        <f>F62-I62-J62</f>
        <v>0</v>
      </c>
    </row>
    <row r="63" spans="1:11" s="7" customFormat="1" ht="21.6" x14ac:dyDescent="0.3">
      <c r="A63" s="21" t="s">
        <v>175</v>
      </c>
      <c r="B63" s="21" t="s">
        <v>176</v>
      </c>
      <c r="C63" s="21" t="s">
        <v>177</v>
      </c>
      <c r="D63" s="22">
        <v>597300</v>
      </c>
      <c r="E63" s="22">
        <v>536450</v>
      </c>
      <c r="F63" s="22">
        <f>G63+H63</f>
        <v>596260</v>
      </c>
      <c r="G63" s="22">
        <v>0</v>
      </c>
      <c r="H63" s="22">
        <v>596260</v>
      </c>
      <c r="I63" s="22">
        <v>596260</v>
      </c>
      <c r="J63" s="22">
        <v>0</v>
      </c>
      <c r="K63" s="22">
        <f>F63-I63-J63</f>
        <v>0</v>
      </c>
    </row>
    <row r="64" spans="1:11" s="7" customFormat="1" x14ac:dyDescent="0.3">
      <c r="A64" s="21" t="s">
        <v>178</v>
      </c>
      <c r="B64" s="21" t="s">
        <v>179</v>
      </c>
      <c r="C64" s="21" t="s">
        <v>180</v>
      </c>
      <c r="D64" s="22">
        <f>D65</f>
        <v>1336649</v>
      </c>
      <c r="E64" s="22">
        <f>E65</f>
        <v>1166649</v>
      </c>
      <c r="F64" s="22">
        <f>G64+H64</f>
        <v>670503</v>
      </c>
      <c r="G64" s="22">
        <f>G65</f>
        <v>0</v>
      </c>
      <c r="H64" s="22">
        <f>H65</f>
        <v>670503</v>
      </c>
      <c r="I64" s="22">
        <f>I65</f>
        <v>670503</v>
      </c>
      <c r="J64" s="22">
        <f>J65</f>
        <v>0</v>
      </c>
      <c r="K64" s="22">
        <f>F64-I64-J64</f>
        <v>0</v>
      </c>
    </row>
    <row r="65" spans="1:12" s="7" customFormat="1" ht="21.6" x14ac:dyDescent="0.3">
      <c r="A65" s="21" t="s">
        <v>181</v>
      </c>
      <c r="B65" s="21" t="s">
        <v>182</v>
      </c>
      <c r="C65" s="21" t="s">
        <v>183</v>
      </c>
      <c r="D65" s="22">
        <f>D66+D71</f>
        <v>1336649</v>
      </c>
      <c r="E65" s="22">
        <f>E66+E71</f>
        <v>1166649</v>
      </c>
      <c r="F65" s="22">
        <f>G65+H65</f>
        <v>670503</v>
      </c>
      <c r="G65" s="22">
        <f>G66+G71</f>
        <v>0</v>
      </c>
      <c r="H65" s="22">
        <f>H66+H71</f>
        <v>670503</v>
      </c>
      <c r="I65" s="22">
        <f>I66+I71</f>
        <v>670503</v>
      </c>
      <c r="J65" s="22">
        <f>J66+J71</f>
        <v>0</v>
      </c>
      <c r="K65" s="22">
        <f>F65-I65-J65</f>
        <v>0</v>
      </c>
    </row>
    <row r="66" spans="1:12" s="7" customFormat="1" ht="82.8" x14ac:dyDescent="0.3">
      <c r="A66" s="21" t="s">
        <v>184</v>
      </c>
      <c r="B66" s="21" t="s">
        <v>185</v>
      </c>
      <c r="C66" s="21" t="s">
        <v>186</v>
      </c>
      <c r="D66" s="22">
        <f>+D67+D68+D69+D70</f>
        <v>767449</v>
      </c>
      <c r="E66" s="22">
        <f>+E67+E68+E69+E70</f>
        <v>622449</v>
      </c>
      <c r="F66" s="22">
        <f>G66+H66</f>
        <v>201701</v>
      </c>
      <c r="G66" s="22">
        <f>+G67+G68+G69+G70</f>
        <v>0</v>
      </c>
      <c r="H66" s="22">
        <f>+H67+H68+H69+H70</f>
        <v>201701</v>
      </c>
      <c r="I66" s="22">
        <f>+I67+I68+I69+I70</f>
        <v>201701</v>
      </c>
      <c r="J66" s="22">
        <f>+J67+J68+J69+J70</f>
        <v>0</v>
      </c>
      <c r="K66" s="22">
        <f>F66-I66-J66</f>
        <v>0</v>
      </c>
    </row>
    <row r="67" spans="1:12" s="7" customFormat="1" x14ac:dyDescent="0.3">
      <c r="A67" s="21" t="s">
        <v>187</v>
      </c>
      <c r="B67" s="21" t="s">
        <v>188</v>
      </c>
      <c r="C67" s="21" t="s">
        <v>189</v>
      </c>
      <c r="D67" s="22">
        <v>20000</v>
      </c>
      <c r="E67" s="22">
        <v>15000</v>
      </c>
      <c r="F67" s="22">
        <f>G67+H67</f>
        <v>0</v>
      </c>
      <c r="G67" s="22">
        <v>0</v>
      </c>
      <c r="H67" s="22">
        <v>0</v>
      </c>
      <c r="I67" s="22">
        <v>0</v>
      </c>
      <c r="J67" s="22">
        <v>0</v>
      </c>
      <c r="K67" s="22">
        <f>F67-I67-J67</f>
        <v>0</v>
      </c>
    </row>
    <row r="68" spans="1:12" s="7" customFormat="1" ht="31.8" x14ac:dyDescent="0.3">
      <c r="A68" s="21" t="s">
        <v>190</v>
      </c>
      <c r="B68" s="21" t="s">
        <v>191</v>
      </c>
      <c r="C68" s="21" t="s">
        <v>192</v>
      </c>
      <c r="D68" s="22">
        <v>400000</v>
      </c>
      <c r="E68" s="22">
        <v>300000</v>
      </c>
      <c r="F68" s="22">
        <f>G68+H68</f>
        <v>54252</v>
      </c>
      <c r="G68" s="22">
        <v>0</v>
      </c>
      <c r="H68" s="22">
        <v>54252</v>
      </c>
      <c r="I68" s="22">
        <v>54252</v>
      </c>
      <c r="J68" s="22">
        <v>0</v>
      </c>
      <c r="K68" s="22">
        <f>F68-I68-J68</f>
        <v>0</v>
      </c>
    </row>
    <row r="69" spans="1:12" s="7" customFormat="1" x14ac:dyDescent="0.3">
      <c r="A69" s="21" t="s">
        <v>193</v>
      </c>
      <c r="B69" s="21" t="s">
        <v>194</v>
      </c>
      <c r="C69" s="21" t="s">
        <v>195</v>
      </c>
      <c r="D69" s="22">
        <v>200000</v>
      </c>
      <c r="E69" s="22">
        <v>160000</v>
      </c>
      <c r="F69" s="22">
        <f>G69+H69</f>
        <v>0</v>
      </c>
      <c r="G69" s="22">
        <v>0</v>
      </c>
      <c r="H69" s="22">
        <v>0</v>
      </c>
      <c r="I69" s="22">
        <v>0</v>
      </c>
      <c r="J69" s="22">
        <v>0</v>
      </c>
      <c r="K69" s="22">
        <f>F69-I69-J69</f>
        <v>0</v>
      </c>
    </row>
    <row r="70" spans="1:12" s="7" customFormat="1" ht="21.6" x14ac:dyDescent="0.3">
      <c r="A70" s="21" t="s">
        <v>196</v>
      </c>
      <c r="B70" s="21" t="s">
        <v>197</v>
      </c>
      <c r="C70" s="21" t="s">
        <v>198</v>
      </c>
      <c r="D70" s="22">
        <v>147449</v>
      </c>
      <c r="E70" s="22">
        <v>147449</v>
      </c>
      <c r="F70" s="22">
        <f>G70+H70</f>
        <v>147449</v>
      </c>
      <c r="G70" s="22">
        <v>0</v>
      </c>
      <c r="H70" s="22">
        <v>147449</v>
      </c>
      <c r="I70" s="22">
        <v>147449</v>
      </c>
      <c r="J70" s="22">
        <v>0</v>
      </c>
      <c r="K70" s="22">
        <f>F70-I70-J70</f>
        <v>0</v>
      </c>
    </row>
    <row r="71" spans="1:12" s="7" customFormat="1" ht="31.8" x14ac:dyDescent="0.3">
      <c r="A71" s="21" t="s">
        <v>199</v>
      </c>
      <c r="B71" s="21" t="s">
        <v>200</v>
      </c>
      <c r="C71" s="21" t="s">
        <v>201</v>
      </c>
      <c r="D71" s="22">
        <f>+D72+D73</f>
        <v>569200</v>
      </c>
      <c r="E71" s="22">
        <f>+E72+E73</f>
        <v>544200</v>
      </c>
      <c r="F71" s="22">
        <f>G71+H71</f>
        <v>468802</v>
      </c>
      <c r="G71" s="22">
        <f>+G72+G73</f>
        <v>0</v>
      </c>
      <c r="H71" s="22">
        <f>+H72+H73</f>
        <v>468802</v>
      </c>
      <c r="I71" s="22">
        <f>+I72+I73</f>
        <v>468802</v>
      </c>
      <c r="J71" s="22">
        <f>+J72+J73</f>
        <v>0</v>
      </c>
      <c r="K71" s="22">
        <f>F71-I71-J71</f>
        <v>0</v>
      </c>
    </row>
    <row r="72" spans="1:12" s="7" customFormat="1" ht="31.8" x14ac:dyDescent="0.3">
      <c r="A72" s="21" t="s">
        <v>202</v>
      </c>
      <c r="B72" s="21" t="s">
        <v>203</v>
      </c>
      <c r="C72" s="21" t="s">
        <v>204</v>
      </c>
      <c r="D72" s="22">
        <v>100000</v>
      </c>
      <c r="E72" s="22">
        <v>75000</v>
      </c>
      <c r="F72" s="22">
        <f>G72+H72</f>
        <v>0</v>
      </c>
      <c r="G72" s="22">
        <v>0</v>
      </c>
      <c r="H72" s="22">
        <v>0</v>
      </c>
      <c r="I72" s="22">
        <v>0</v>
      </c>
      <c r="J72" s="22">
        <v>0</v>
      </c>
      <c r="K72" s="22">
        <f>F72-I72-J72</f>
        <v>0</v>
      </c>
    </row>
    <row r="73" spans="1:12" s="7" customFormat="1" ht="31.8" x14ac:dyDescent="0.3">
      <c r="A73" s="21" t="s">
        <v>205</v>
      </c>
      <c r="B73" s="21" t="s">
        <v>206</v>
      </c>
      <c r="C73" s="21" t="s">
        <v>207</v>
      </c>
      <c r="D73" s="22">
        <v>469200</v>
      </c>
      <c r="E73" s="22">
        <v>469200</v>
      </c>
      <c r="F73" s="22">
        <f>G73+H73</f>
        <v>468802</v>
      </c>
      <c r="G73" s="22">
        <v>0</v>
      </c>
      <c r="H73" s="22">
        <v>468802</v>
      </c>
      <c r="I73" s="22">
        <v>468802</v>
      </c>
      <c r="J73" s="22">
        <v>0</v>
      </c>
      <c r="K73" s="22">
        <f>F73-I73-J73</f>
        <v>0</v>
      </c>
    </row>
    <row r="74" spans="1:12" s="7" customFormat="1" x14ac:dyDescent="0.3">
      <c r="A74" s="19"/>
      <c r="B74" s="19"/>
      <c r="C74" s="19"/>
      <c r="D74" s="20"/>
      <c r="E74" s="20"/>
      <c r="F74" s="20"/>
      <c r="G74" s="20"/>
      <c r="H74" s="20"/>
      <c r="I74" s="20"/>
      <c r="J74" s="20"/>
      <c r="K74" s="20"/>
    </row>
    <row r="75" spans="1:12" x14ac:dyDescent="0.3">
      <c r="A75" s="24" t="s">
        <v>208</v>
      </c>
      <c r="B75" s="24"/>
      <c r="C75" s="24"/>
      <c r="D75" s="24"/>
      <c r="E75" s="24" t="s">
        <v>210</v>
      </c>
      <c r="F75" s="24"/>
      <c r="G75" s="24"/>
      <c r="H75" s="24"/>
      <c r="I75" s="24" t="s">
        <v>211</v>
      </c>
      <c r="J75" s="24"/>
      <c r="K75" s="24"/>
      <c r="L75" s="24"/>
    </row>
    <row r="76" spans="1:12" x14ac:dyDescent="0.3">
      <c r="A76" s="3" t="s">
        <v>209</v>
      </c>
      <c r="B76" s="3"/>
      <c r="C76" s="3"/>
      <c r="D76" s="3"/>
      <c r="E76" s="3" t="s">
        <v>210</v>
      </c>
      <c r="F76" s="3"/>
      <c r="G76" s="3"/>
      <c r="H76" s="3"/>
      <c r="I76" s="3" t="s">
        <v>212</v>
      </c>
      <c r="J76" s="3"/>
      <c r="K76" s="3"/>
      <c r="L76" s="3"/>
    </row>
    <row r="149" spans="1:20" x14ac:dyDescent="0.3">
      <c r="A149" s="23"/>
      <c r="B149" s="23"/>
      <c r="C149" s="23"/>
      <c r="D149" s="23"/>
      <c r="I149" s="23"/>
      <c r="J149" s="23"/>
      <c r="K149" s="23"/>
      <c r="L149" s="23"/>
      <c r="Q149" s="23"/>
      <c r="R149" s="23"/>
      <c r="S149" s="23"/>
      <c r="T149" s="23"/>
    </row>
  </sheetData>
  <mergeCells count="22">
    <mergeCell ref="A75:D75"/>
    <mergeCell ref="A76:D76"/>
    <mergeCell ref="E75:H75"/>
    <mergeCell ref="E76:H76"/>
    <mergeCell ref="I75:L75"/>
    <mergeCell ref="I76:L7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213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7" customFormat="1" ht="15" thickBot="1" x14ac:dyDescent="0.35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3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" thickBot="1" x14ac:dyDescent="0.35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" thickBot="1" x14ac:dyDescent="0.35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x14ac:dyDescent="0.3">
      <c r="A11" s="21" t="s">
        <v>19</v>
      </c>
      <c r="B11" s="21" t="s">
        <v>214</v>
      </c>
      <c r="C11" s="21" t="s">
        <v>21</v>
      </c>
      <c r="D11" s="22">
        <f>D12+D60</f>
        <v>3787200</v>
      </c>
      <c r="E11" s="22">
        <f>E12+E60</f>
        <v>2938550</v>
      </c>
      <c r="F11" s="22">
        <f>G11+H11</f>
        <v>4103640</v>
      </c>
      <c r="G11" s="22">
        <f>G12+G60</f>
        <v>1170727</v>
      </c>
      <c r="H11" s="22">
        <f>H12+H60</f>
        <v>2932913</v>
      </c>
      <c r="I11" s="22">
        <f>I12+I60</f>
        <v>2482143</v>
      </c>
      <c r="J11" s="22">
        <f>J12+J60</f>
        <v>0</v>
      </c>
      <c r="K11" s="22">
        <f>F11-I11-J11</f>
        <v>1621497</v>
      </c>
    </row>
    <row r="12" spans="1:11" s="7" customFormat="1" x14ac:dyDescent="0.3">
      <c r="A12" s="21" t="s">
        <v>22</v>
      </c>
      <c r="B12" s="21" t="s">
        <v>26</v>
      </c>
      <c r="C12" s="21" t="s">
        <v>27</v>
      </c>
      <c r="D12" s="22">
        <f>D13+D45</f>
        <v>3287200</v>
      </c>
      <c r="E12" s="22">
        <f>E13+E45</f>
        <v>2563550</v>
      </c>
      <c r="F12" s="22">
        <f>G12+H12</f>
        <v>4049388</v>
      </c>
      <c r="G12" s="22">
        <f>G13+G45</f>
        <v>1170727</v>
      </c>
      <c r="H12" s="22">
        <f>H13+H45</f>
        <v>2878661</v>
      </c>
      <c r="I12" s="22">
        <f>I13+I45</f>
        <v>2427891</v>
      </c>
      <c r="J12" s="22">
        <f>J13+J45</f>
        <v>0</v>
      </c>
      <c r="K12" s="22">
        <f>F12-I12-J12</f>
        <v>1621497</v>
      </c>
    </row>
    <row r="13" spans="1:11" s="7" customFormat="1" x14ac:dyDescent="0.3">
      <c r="A13" s="21" t="s">
        <v>25</v>
      </c>
      <c r="B13" s="21" t="s">
        <v>29</v>
      </c>
      <c r="C13" s="21" t="s">
        <v>30</v>
      </c>
      <c r="D13" s="22">
        <f>D14+D21+D31+D42</f>
        <v>3166700</v>
      </c>
      <c r="E13" s="22">
        <f>E14+E21+E31+E42</f>
        <v>2419000</v>
      </c>
      <c r="F13" s="22">
        <f>G13+H13</f>
        <v>2990877</v>
      </c>
      <c r="G13" s="22">
        <f>G14+G21+G31+G42</f>
        <v>335930</v>
      </c>
      <c r="H13" s="22">
        <f>H14+H21+H31+H42</f>
        <v>2654947</v>
      </c>
      <c r="I13" s="22">
        <f>I14+I21+I31+I42</f>
        <v>2423664</v>
      </c>
      <c r="J13" s="22">
        <f>J14+J21+J31+J42</f>
        <v>0</v>
      </c>
      <c r="K13" s="22">
        <f>F13-I13-J13</f>
        <v>567213</v>
      </c>
    </row>
    <row r="14" spans="1:11" s="7" customFormat="1" ht="21.6" x14ac:dyDescent="0.3">
      <c r="A14" s="21" t="s">
        <v>28</v>
      </c>
      <c r="B14" s="21" t="s">
        <v>32</v>
      </c>
      <c r="C14" s="21" t="s">
        <v>33</v>
      </c>
      <c r="D14" s="22">
        <f>+D15</f>
        <v>383000</v>
      </c>
      <c r="E14" s="22">
        <f>+E15</f>
        <v>291000</v>
      </c>
      <c r="F14" s="22">
        <f>G14+H14</f>
        <v>282467</v>
      </c>
      <c r="G14" s="22">
        <f>+G15</f>
        <v>0</v>
      </c>
      <c r="H14" s="22">
        <f>+H15</f>
        <v>282467</v>
      </c>
      <c r="I14" s="22">
        <f>+I15</f>
        <v>282467</v>
      </c>
      <c r="J14" s="22">
        <f>+J15</f>
        <v>0</v>
      </c>
      <c r="K14" s="22">
        <f>F14-I14-J14</f>
        <v>0</v>
      </c>
    </row>
    <row r="15" spans="1:11" s="7" customFormat="1" ht="21.6" x14ac:dyDescent="0.3">
      <c r="A15" s="21" t="s">
        <v>215</v>
      </c>
      <c r="B15" s="21" t="s">
        <v>35</v>
      </c>
      <c r="C15" s="21" t="s">
        <v>36</v>
      </c>
      <c r="D15" s="22">
        <f>D16+D18</f>
        <v>383000</v>
      </c>
      <c r="E15" s="22">
        <f>E16+E18</f>
        <v>291000</v>
      </c>
      <c r="F15" s="22">
        <f>G15+H15</f>
        <v>282467</v>
      </c>
      <c r="G15" s="22">
        <f>G16+G18</f>
        <v>0</v>
      </c>
      <c r="H15" s="22">
        <f>H16+H18</f>
        <v>282467</v>
      </c>
      <c r="I15" s="22">
        <f>I16+I18</f>
        <v>282467</v>
      </c>
      <c r="J15" s="22">
        <f>J16+J18</f>
        <v>0</v>
      </c>
      <c r="K15" s="22">
        <f>F15-I15-J15</f>
        <v>0</v>
      </c>
    </row>
    <row r="16" spans="1:11" s="7" customFormat="1" x14ac:dyDescent="0.3">
      <c r="A16" s="21" t="s">
        <v>34</v>
      </c>
      <c r="B16" s="21" t="s">
        <v>38</v>
      </c>
      <c r="C16" s="21" t="s">
        <v>39</v>
      </c>
      <c r="D16" s="22">
        <f>+D17</f>
        <v>4000</v>
      </c>
      <c r="E16" s="22">
        <f>+E17</f>
        <v>3000</v>
      </c>
      <c r="F16" s="22">
        <f>G16+H16</f>
        <v>3554</v>
      </c>
      <c r="G16" s="22">
        <f>+G17</f>
        <v>0</v>
      </c>
      <c r="H16" s="22">
        <f>+H17</f>
        <v>3554</v>
      </c>
      <c r="I16" s="22">
        <f>+I17</f>
        <v>3554</v>
      </c>
      <c r="J16" s="22">
        <f>+J17</f>
        <v>0</v>
      </c>
      <c r="K16" s="22">
        <f>F16-I16-J16</f>
        <v>0</v>
      </c>
    </row>
    <row r="17" spans="1:11" s="7" customFormat="1" ht="21.6" x14ac:dyDescent="0.3">
      <c r="A17" s="21" t="s">
        <v>216</v>
      </c>
      <c r="B17" s="21" t="s">
        <v>41</v>
      </c>
      <c r="C17" s="21" t="s">
        <v>42</v>
      </c>
      <c r="D17" s="22">
        <v>4000</v>
      </c>
      <c r="E17" s="22">
        <v>3000</v>
      </c>
      <c r="F17" s="22">
        <f>G17+H17</f>
        <v>3554</v>
      </c>
      <c r="G17" s="22">
        <v>0</v>
      </c>
      <c r="H17" s="22">
        <v>3554</v>
      </c>
      <c r="I17" s="22">
        <v>3554</v>
      </c>
      <c r="J17" s="22">
        <v>0</v>
      </c>
      <c r="K17" s="22">
        <f>F17-I17-J17</f>
        <v>0</v>
      </c>
    </row>
    <row r="18" spans="1:11" s="7" customFormat="1" ht="21.6" x14ac:dyDescent="0.3">
      <c r="A18" s="21" t="s">
        <v>40</v>
      </c>
      <c r="B18" s="21" t="s">
        <v>44</v>
      </c>
      <c r="C18" s="21" t="s">
        <v>45</v>
      </c>
      <c r="D18" s="22">
        <f>D19+D20</f>
        <v>379000</v>
      </c>
      <c r="E18" s="22">
        <f>E19+E20</f>
        <v>288000</v>
      </c>
      <c r="F18" s="22">
        <f>G18+H18</f>
        <v>278913</v>
      </c>
      <c r="G18" s="22">
        <f>G19+G20</f>
        <v>0</v>
      </c>
      <c r="H18" s="22">
        <f>H19+H20</f>
        <v>278913</v>
      </c>
      <c r="I18" s="22">
        <f>I19+I20</f>
        <v>278913</v>
      </c>
      <c r="J18" s="22">
        <f>J19+J20</f>
        <v>0</v>
      </c>
      <c r="K18" s="22">
        <f>F18-I18-J18</f>
        <v>0</v>
      </c>
    </row>
    <row r="19" spans="1:11" s="7" customFormat="1" x14ac:dyDescent="0.3">
      <c r="A19" s="21" t="s">
        <v>43</v>
      </c>
      <c r="B19" s="21" t="s">
        <v>47</v>
      </c>
      <c r="C19" s="21" t="s">
        <v>48</v>
      </c>
      <c r="D19" s="22">
        <v>198000</v>
      </c>
      <c r="E19" s="22">
        <v>150000</v>
      </c>
      <c r="F19" s="22">
        <f>G19+H19</f>
        <v>146918</v>
      </c>
      <c r="G19" s="22">
        <v>0</v>
      </c>
      <c r="H19" s="22">
        <v>146918</v>
      </c>
      <c r="I19" s="22">
        <v>146918</v>
      </c>
      <c r="J19" s="22">
        <v>0</v>
      </c>
      <c r="K19" s="22">
        <f>F19-I19-J19</f>
        <v>0</v>
      </c>
    </row>
    <row r="20" spans="1:11" s="7" customFormat="1" ht="21.6" x14ac:dyDescent="0.3">
      <c r="A20" s="21" t="s">
        <v>46</v>
      </c>
      <c r="B20" s="21" t="s">
        <v>50</v>
      </c>
      <c r="C20" s="21" t="s">
        <v>51</v>
      </c>
      <c r="D20" s="22">
        <v>181000</v>
      </c>
      <c r="E20" s="22">
        <v>138000</v>
      </c>
      <c r="F20" s="22">
        <f>G20+H20</f>
        <v>131995</v>
      </c>
      <c r="G20" s="22">
        <v>0</v>
      </c>
      <c r="H20" s="22">
        <v>131995</v>
      </c>
      <c r="I20" s="22">
        <v>131995</v>
      </c>
      <c r="J20" s="22">
        <v>0</v>
      </c>
      <c r="K20" s="22">
        <f>F20-I20-J20</f>
        <v>0</v>
      </c>
    </row>
    <row r="21" spans="1:11" s="7" customFormat="1" x14ac:dyDescent="0.3">
      <c r="A21" s="21" t="s">
        <v>217</v>
      </c>
      <c r="B21" s="21" t="s">
        <v>53</v>
      </c>
      <c r="C21" s="21" t="s">
        <v>54</v>
      </c>
      <c r="D21" s="22">
        <f>D22</f>
        <v>250700</v>
      </c>
      <c r="E21" s="22">
        <f>E22</f>
        <v>194000</v>
      </c>
      <c r="F21" s="22">
        <f>G21+H21</f>
        <v>578882</v>
      </c>
      <c r="G21" s="22">
        <f>G22</f>
        <v>246075</v>
      </c>
      <c r="H21" s="22">
        <f>H22</f>
        <v>332807</v>
      </c>
      <c r="I21" s="22">
        <f>I22</f>
        <v>217766</v>
      </c>
      <c r="J21" s="22">
        <f>J22</f>
        <v>0</v>
      </c>
      <c r="K21" s="22">
        <f>F21-I21-J21</f>
        <v>361116</v>
      </c>
    </row>
    <row r="22" spans="1:11" s="7" customFormat="1" ht="21.6" x14ac:dyDescent="0.3">
      <c r="A22" s="21" t="s">
        <v>52</v>
      </c>
      <c r="B22" s="21" t="s">
        <v>56</v>
      </c>
      <c r="C22" s="21" t="s">
        <v>57</v>
      </c>
      <c r="D22" s="22">
        <f>D23+D26+D30</f>
        <v>250700</v>
      </c>
      <c r="E22" s="22">
        <f>E23+E26+E30</f>
        <v>194000</v>
      </c>
      <c r="F22" s="22">
        <f>G22+H22</f>
        <v>578882</v>
      </c>
      <c r="G22" s="22">
        <f>G23+G26+G30</f>
        <v>246075</v>
      </c>
      <c r="H22" s="22">
        <f>H23+H26+H30</f>
        <v>332807</v>
      </c>
      <c r="I22" s="22">
        <f>I23+I26+I30</f>
        <v>217766</v>
      </c>
      <c r="J22" s="22">
        <f>J23+J26+J30</f>
        <v>0</v>
      </c>
      <c r="K22" s="22">
        <f>F22-I22-J22</f>
        <v>361116</v>
      </c>
    </row>
    <row r="23" spans="1:11" s="7" customFormat="1" ht="21.6" x14ac:dyDescent="0.3">
      <c r="A23" s="21" t="s">
        <v>55</v>
      </c>
      <c r="B23" s="21" t="s">
        <v>59</v>
      </c>
      <c r="C23" s="21" t="s">
        <v>60</v>
      </c>
      <c r="D23" s="22">
        <f>D24+D25</f>
        <v>91000</v>
      </c>
      <c r="E23" s="22">
        <f>E24+E25</f>
        <v>76500</v>
      </c>
      <c r="F23" s="22">
        <f>G23+H23</f>
        <v>135312</v>
      </c>
      <c r="G23" s="22">
        <f>G24+G25</f>
        <v>59312</v>
      </c>
      <c r="H23" s="22">
        <f>H24+H25</f>
        <v>76000</v>
      </c>
      <c r="I23" s="22">
        <f>I24+I25</f>
        <v>91918</v>
      </c>
      <c r="J23" s="22">
        <f>J24+J25</f>
        <v>0</v>
      </c>
      <c r="K23" s="22">
        <f>F23-I23-J23</f>
        <v>43394</v>
      </c>
    </row>
    <row r="24" spans="1:11" s="7" customFormat="1" x14ac:dyDescent="0.3">
      <c r="A24" s="21" t="s">
        <v>58</v>
      </c>
      <c r="B24" s="21" t="s">
        <v>62</v>
      </c>
      <c r="C24" s="21" t="s">
        <v>63</v>
      </c>
      <c r="D24" s="22">
        <v>23000</v>
      </c>
      <c r="E24" s="22">
        <v>18500</v>
      </c>
      <c r="F24" s="22">
        <f>G24+H24</f>
        <v>45744</v>
      </c>
      <c r="G24" s="22">
        <v>9744</v>
      </c>
      <c r="H24" s="22">
        <v>36000</v>
      </c>
      <c r="I24" s="22">
        <v>16967</v>
      </c>
      <c r="J24" s="22">
        <v>0</v>
      </c>
      <c r="K24" s="22">
        <f>F24-I24-J24</f>
        <v>28777</v>
      </c>
    </row>
    <row r="25" spans="1:11" s="7" customFormat="1" x14ac:dyDescent="0.3">
      <c r="A25" s="21" t="s">
        <v>61</v>
      </c>
      <c r="B25" s="21" t="s">
        <v>65</v>
      </c>
      <c r="C25" s="21" t="s">
        <v>66</v>
      </c>
      <c r="D25" s="22">
        <v>68000</v>
      </c>
      <c r="E25" s="22">
        <v>58000</v>
      </c>
      <c r="F25" s="22">
        <f>G25+H25</f>
        <v>89568</v>
      </c>
      <c r="G25" s="22">
        <v>49568</v>
      </c>
      <c r="H25" s="22">
        <v>40000</v>
      </c>
      <c r="I25" s="22">
        <v>74951</v>
      </c>
      <c r="J25" s="22">
        <v>0</v>
      </c>
      <c r="K25" s="22">
        <f>F25-I25-J25</f>
        <v>14617</v>
      </c>
    </row>
    <row r="26" spans="1:11" s="7" customFormat="1" ht="21.6" x14ac:dyDescent="0.3">
      <c r="A26" s="21" t="s">
        <v>64</v>
      </c>
      <c r="B26" s="21" t="s">
        <v>68</v>
      </c>
      <c r="C26" s="21" t="s">
        <v>69</v>
      </c>
      <c r="D26" s="22">
        <f>D27+D28+D29</f>
        <v>157700</v>
      </c>
      <c r="E26" s="22">
        <f>E27+E28+E29</f>
        <v>116000</v>
      </c>
      <c r="F26" s="22">
        <f>G26+H26</f>
        <v>436963</v>
      </c>
      <c r="G26" s="22">
        <f>G27+G28+G29</f>
        <v>186763</v>
      </c>
      <c r="H26" s="22">
        <f>H27+H28+H29</f>
        <v>250200</v>
      </c>
      <c r="I26" s="22">
        <f>I27+I28+I29</f>
        <v>121241</v>
      </c>
      <c r="J26" s="22">
        <f>J27+J28+J29</f>
        <v>0</v>
      </c>
      <c r="K26" s="22">
        <f>F26-I26-J26</f>
        <v>315722</v>
      </c>
    </row>
    <row r="27" spans="1:11" s="7" customFormat="1" x14ac:dyDescent="0.3">
      <c r="A27" s="21" t="s">
        <v>67</v>
      </c>
      <c r="B27" s="21" t="s">
        <v>71</v>
      </c>
      <c r="C27" s="21" t="s">
        <v>72</v>
      </c>
      <c r="D27" s="22">
        <v>50000</v>
      </c>
      <c r="E27" s="22">
        <v>40000</v>
      </c>
      <c r="F27" s="22">
        <f>G27+H27</f>
        <v>122012</v>
      </c>
      <c r="G27" s="22">
        <v>42012</v>
      </c>
      <c r="H27" s="22">
        <v>80000</v>
      </c>
      <c r="I27" s="22">
        <v>30707</v>
      </c>
      <c r="J27" s="22">
        <v>0</v>
      </c>
      <c r="K27" s="22">
        <f>F27-I27-J27</f>
        <v>91305</v>
      </c>
    </row>
    <row r="28" spans="1:11" s="7" customFormat="1" x14ac:dyDescent="0.3">
      <c r="A28" s="21" t="s">
        <v>70</v>
      </c>
      <c r="B28" s="21" t="s">
        <v>74</v>
      </c>
      <c r="C28" s="21" t="s">
        <v>75</v>
      </c>
      <c r="D28" s="22">
        <v>4000</v>
      </c>
      <c r="E28" s="22">
        <v>3000</v>
      </c>
      <c r="F28" s="22">
        <f>G28+H28</f>
        <v>23162</v>
      </c>
      <c r="G28" s="22">
        <v>16662</v>
      </c>
      <c r="H28" s="22">
        <v>6500</v>
      </c>
      <c r="I28" s="22">
        <v>13257</v>
      </c>
      <c r="J28" s="22">
        <v>0</v>
      </c>
      <c r="K28" s="22">
        <f>F28-I28-J28</f>
        <v>9905</v>
      </c>
    </row>
    <row r="29" spans="1:11" s="7" customFormat="1" x14ac:dyDescent="0.3">
      <c r="A29" s="21" t="s">
        <v>73</v>
      </c>
      <c r="B29" s="21" t="s">
        <v>77</v>
      </c>
      <c r="C29" s="21" t="s">
        <v>78</v>
      </c>
      <c r="D29" s="22">
        <v>103700</v>
      </c>
      <c r="E29" s="22">
        <v>73000</v>
      </c>
      <c r="F29" s="22">
        <f>G29+H29</f>
        <v>291789</v>
      </c>
      <c r="G29" s="22">
        <v>128089</v>
      </c>
      <c r="H29" s="22">
        <v>163700</v>
      </c>
      <c r="I29" s="22">
        <v>77277</v>
      </c>
      <c r="J29" s="22">
        <v>0</v>
      </c>
      <c r="K29" s="22">
        <f>F29-I29-J29</f>
        <v>214512</v>
      </c>
    </row>
    <row r="30" spans="1:11" s="7" customFormat="1" x14ac:dyDescent="0.3">
      <c r="A30" s="21" t="s">
        <v>76</v>
      </c>
      <c r="B30" s="21" t="s">
        <v>80</v>
      </c>
      <c r="C30" s="21" t="s">
        <v>81</v>
      </c>
      <c r="D30" s="22">
        <v>2000</v>
      </c>
      <c r="E30" s="22">
        <v>1500</v>
      </c>
      <c r="F30" s="22">
        <f>G30+H30</f>
        <v>6607</v>
      </c>
      <c r="G30" s="22">
        <v>0</v>
      </c>
      <c r="H30" s="22">
        <v>6607</v>
      </c>
      <c r="I30" s="22">
        <v>4607</v>
      </c>
      <c r="J30" s="22">
        <v>0</v>
      </c>
      <c r="K30" s="22">
        <f>F30-I30-J30</f>
        <v>2000</v>
      </c>
    </row>
    <row r="31" spans="1:11" s="7" customFormat="1" ht="21.6" x14ac:dyDescent="0.3">
      <c r="A31" s="21" t="s">
        <v>218</v>
      </c>
      <c r="B31" s="21" t="s">
        <v>83</v>
      </c>
      <c r="C31" s="21" t="s">
        <v>84</v>
      </c>
      <c r="D31" s="22">
        <f>D32+D36</f>
        <v>2517000</v>
      </c>
      <c r="E31" s="22">
        <f>E32+E36</f>
        <v>1922000</v>
      </c>
      <c r="F31" s="22">
        <f>G31+H31</f>
        <v>2103455</v>
      </c>
      <c r="G31" s="22">
        <f>G32+G36</f>
        <v>89855</v>
      </c>
      <c r="H31" s="22">
        <f>H32+H36</f>
        <v>2013600</v>
      </c>
      <c r="I31" s="22">
        <f>I32+I36</f>
        <v>1913307</v>
      </c>
      <c r="J31" s="22">
        <f>J32+J36</f>
        <v>0</v>
      </c>
      <c r="K31" s="22">
        <f>F31-I31-J31</f>
        <v>190148</v>
      </c>
    </row>
    <row r="32" spans="1:11" s="7" customFormat="1" ht="21.6" x14ac:dyDescent="0.3">
      <c r="A32" s="21" t="s">
        <v>82</v>
      </c>
      <c r="B32" s="21" t="s">
        <v>86</v>
      </c>
      <c r="C32" s="21" t="s">
        <v>87</v>
      </c>
      <c r="D32" s="22">
        <f>+D33+D34+D35</f>
        <v>2464000</v>
      </c>
      <c r="E32" s="22">
        <f>+E33+E34+E35</f>
        <v>1883000</v>
      </c>
      <c r="F32" s="22">
        <f>G32+H32</f>
        <v>1878000</v>
      </c>
      <c r="G32" s="22">
        <f>+G33+G34+G35</f>
        <v>0</v>
      </c>
      <c r="H32" s="22">
        <f>+H33+H34+H35</f>
        <v>1878000</v>
      </c>
      <c r="I32" s="22">
        <f>+I33+I34+I35</f>
        <v>1878000</v>
      </c>
      <c r="J32" s="22">
        <f>+J33+J34+J35</f>
        <v>0</v>
      </c>
      <c r="K32" s="22">
        <f>F32-I32-J32</f>
        <v>0</v>
      </c>
    </row>
    <row r="33" spans="1:11" s="7" customFormat="1" ht="42" x14ac:dyDescent="0.3">
      <c r="A33" s="21" t="s">
        <v>219</v>
      </c>
      <c r="B33" s="21" t="s">
        <v>89</v>
      </c>
      <c r="C33" s="21" t="s">
        <v>90</v>
      </c>
      <c r="D33" s="22">
        <v>1407000</v>
      </c>
      <c r="E33" s="22">
        <v>1075000</v>
      </c>
      <c r="F33" s="22">
        <f>G33+H33</f>
        <v>1074000</v>
      </c>
      <c r="G33" s="22">
        <v>0</v>
      </c>
      <c r="H33" s="22">
        <v>1074000</v>
      </c>
      <c r="I33" s="22">
        <v>1074000</v>
      </c>
      <c r="J33" s="22">
        <v>0</v>
      </c>
      <c r="K33" s="22">
        <f>F33-I33-J33</f>
        <v>0</v>
      </c>
    </row>
    <row r="34" spans="1:11" s="7" customFormat="1" ht="21.6" x14ac:dyDescent="0.3">
      <c r="A34" s="21" t="s">
        <v>220</v>
      </c>
      <c r="B34" s="21" t="s">
        <v>92</v>
      </c>
      <c r="C34" s="21" t="s">
        <v>93</v>
      </c>
      <c r="D34" s="22">
        <v>40000</v>
      </c>
      <c r="E34" s="22">
        <v>31000</v>
      </c>
      <c r="F34" s="22">
        <f>G34+H34</f>
        <v>31000</v>
      </c>
      <c r="G34" s="22">
        <v>0</v>
      </c>
      <c r="H34" s="22">
        <v>31000</v>
      </c>
      <c r="I34" s="22">
        <v>31000</v>
      </c>
      <c r="J34" s="22">
        <v>0</v>
      </c>
      <c r="K34" s="22">
        <f>F34-I34-J34</f>
        <v>0</v>
      </c>
    </row>
    <row r="35" spans="1:11" s="7" customFormat="1" ht="21.6" x14ac:dyDescent="0.3">
      <c r="A35" s="21" t="s">
        <v>91</v>
      </c>
      <c r="B35" s="21" t="s">
        <v>95</v>
      </c>
      <c r="C35" s="21" t="s">
        <v>96</v>
      </c>
      <c r="D35" s="22">
        <v>1017000</v>
      </c>
      <c r="E35" s="22">
        <v>777000</v>
      </c>
      <c r="F35" s="22">
        <f>G35+H35</f>
        <v>773000</v>
      </c>
      <c r="G35" s="22">
        <v>0</v>
      </c>
      <c r="H35" s="22">
        <v>773000</v>
      </c>
      <c r="I35" s="22">
        <v>773000</v>
      </c>
      <c r="J35" s="22">
        <v>0</v>
      </c>
      <c r="K35" s="22">
        <f>F35-I35-J35</f>
        <v>0</v>
      </c>
    </row>
    <row r="36" spans="1:11" s="7" customFormat="1" ht="31.8" x14ac:dyDescent="0.3">
      <c r="A36" s="21" t="s">
        <v>221</v>
      </c>
      <c r="B36" s="21" t="s">
        <v>98</v>
      </c>
      <c r="C36" s="21" t="s">
        <v>99</v>
      </c>
      <c r="D36" s="22">
        <f>D37+D40+D41</f>
        <v>53000</v>
      </c>
      <c r="E36" s="22">
        <f>E37+E40+E41</f>
        <v>39000</v>
      </c>
      <c r="F36" s="22">
        <f>G36+H36</f>
        <v>225455</v>
      </c>
      <c r="G36" s="22">
        <f>G37+G40+G41</f>
        <v>89855</v>
      </c>
      <c r="H36" s="22">
        <f>H37+H40+H41</f>
        <v>135600</v>
      </c>
      <c r="I36" s="22">
        <f>I37+I40+I41</f>
        <v>35307</v>
      </c>
      <c r="J36" s="22">
        <f>J37+J40+J41</f>
        <v>0</v>
      </c>
      <c r="K36" s="22">
        <f>F36-I36-J36</f>
        <v>190148</v>
      </c>
    </row>
    <row r="37" spans="1:11" s="7" customFormat="1" ht="21.6" x14ac:dyDescent="0.3">
      <c r="A37" s="21" t="s">
        <v>222</v>
      </c>
      <c r="B37" s="21" t="s">
        <v>101</v>
      </c>
      <c r="C37" s="21" t="s">
        <v>102</v>
      </c>
      <c r="D37" s="22">
        <f>D38+D39</f>
        <v>43000</v>
      </c>
      <c r="E37" s="22">
        <f>E38+E39</f>
        <v>31500</v>
      </c>
      <c r="F37" s="22">
        <f>G37+H37</f>
        <v>214599</v>
      </c>
      <c r="G37" s="22">
        <f>G38+G39</f>
        <v>89599</v>
      </c>
      <c r="H37" s="22">
        <f>H38+H39</f>
        <v>125000</v>
      </c>
      <c r="I37" s="22">
        <f>I38+I39</f>
        <v>33175</v>
      </c>
      <c r="J37" s="22">
        <f>J38+J39</f>
        <v>0</v>
      </c>
      <c r="K37" s="22">
        <f>F37-I37-J37</f>
        <v>181424</v>
      </c>
    </row>
    <row r="38" spans="1:11" s="7" customFormat="1" ht="21.6" x14ac:dyDescent="0.3">
      <c r="A38" s="21" t="s">
        <v>97</v>
      </c>
      <c r="B38" s="21" t="s">
        <v>104</v>
      </c>
      <c r="C38" s="21" t="s">
        <v>105</v>
      </c>
      <c r="D38" s="22">
        <v>41000</v>
      </c>
      <c r="E38" s="22">
        <v>30000</v>
      </c>
      <c r="F38" s="22">
        <f>G38+H38</f>
        <v>212325</v>
      </c>
      <c r="G38" s="22">
        <v>89325</v>
      </c>
      <c r="H38" s="22">
        <v>123000</v>
      </c>
      <c r="I38" s="22">
        <v>32189</v>
      </c>
      <c r="J38" s="22">
        <v>0</v>
      </c>
      <c r="K38" s="22">
        <f>F38-I38-J38</f>
        <v>180136</v>
      </c>
    </row>
    <row r="39" spans="1:11" s="7" customFormat="1" ht="21.6" x14ac:dyDescent="0.3">
      <c r="A39" s="21" t="s">
        <v>100</v>
      </c>
      <c r="B39" s="21" t="s">
        <v>107</v>
      </c>
      <c r="C39" s="21" t="s">
        <v>108</v>
      </c>
      <c r="D39" s="22">
        <v>2000</v>
      </c>
      <c r="E39" s="22">
        <v>1500</v>
      </c>
      <c r="F39" s="22">
        <f>G39+H39</f>
        <v>2274</v>
      </c>
      <c r="G39" s="22">
        <v>274</v>
      </c>
      <c r="H39" s="22">
        <v>2000</v>
      </c>
      <c r="I39" s="22">
        <v>986</v>
      </c>
      <c r="J39" s="22">
        <v>0</v>
      </c>
      <c r="K39" s="22">
        <f>F39-I39-J39</f>
        <v>1288</v>
      </c>
    </row>
    <row r="40" spans="1:11" s="7" customFormat="1" ht="21.6" x14ac:dyDescent="0.3">
      <c r="A40" s="21" t="s">
        <v>103</v>
      </c>
      <c r="B40" s="21" t="s">
        <v>110</v>
      </c>
      <c r="C40" s="21" t="s">
        <v>111</v>
      </c>
      <c r="D40" s="22">
        <v>8000</v>
      </c>
      <c r="E40" s="22">
        <v>6000</v>
      </c>
      <c r="F40" s="22">
        <f>G40+H40</f>
        <v>8000</v>
      </c>
      <c r="G40" s="22">
        <v>0</v>
      </c>
      <c r="H40" s="22">
        <v>8000</v>
      </c>
      <c r="I40" s="22">
        <v>0</v>
      </c>
      <c r="J40" s="22">
        <v>0</v>
      </c>
      <c r="K40" s="22">
        <f>F40-I40-J40</f>
        <v>8000</v>
      </c>
    </row>
    <row r="41" spans="1:11" s="7" customFormat="1" ht="21.6" x14ac:dyDescent="0.3">
      <c r="A41" s="21" t="s">
        <v>106</v>
      </c>
      <c r="B41" s="21" t="s">
        <v>113</v>
      </c>
      <c r="C41" s="21" t="s">
        <v>114</v>
      </c>
      <c r="D41" s="22">
        <v>2000</v>
      </c>
      <c r="E41" s="22">
        <v>1500</v>
      </c>
      <c r="F41" s="22">
        <f>G41+H41</f>
        <v>2856</v>
      </c>
      <c r="G41" s="22">
        <v>256</v>
      </c>
      <c r="H41" s="22">
        <v>2600</v>
      </c>
      <c r="I41" s="22">
        <v>2132</v>
      </c>
      <c r="J41" s="22">
        <v>0</v>
      </c>
      <c r="K41" s="22">
        <f>F41-I41-J41</f>
        <v>724</v>
      </c>
    </row>
    <row r="42" spans="1:11" s="7" customFormat="1" x14ac:dyDescent="0.3">
      <c r="A42" s="21" t="s">
        <v>109</v>
      </c>
      <c r="B42" s="21" t="s">
        <v>116</v>
      </c>
      <c r="C42" s="21" t="s">
        <v>117</v>
      </c>
      <c r="D42" s="22">
        <f>D43</f>
        <v>16000</v>
      </c>
      <c r="E42" s="22">
        <f>E43</f>
        <v>12000</v>
      </c>
      <c r="F42" s="22">
        <f>G42+H42</f>
        <v>26073</v>
      </c>
      <c r="G42" s="22">
        <f>G43</f>
        <v>0</v>
      </c>
      <c r="H42" s="22">
        <f>H43</f>
        <v>26073</v>
      </c>
      <c r="I42" s="22">
        <f>I43</f>
        <v>10124</v>
      </c>
      <c r="J42" s="22">
        <f>J43</f>
        <v>0</v>
      </c>
      <c r="K42" s="22">
        <f>F42-I42-J42</f>
        <v>15949</v>
      </c>
    </row>
    <row r="43" spans="1:11" s="7" customFormat="1" x14ac:dyDescent="0.3">
      <c r="A43" s="21" t="s">
        <v>112</v>
      </c>
      <c r="B43" s="21" t="s">
        <v>119</v>
      </c>
      <c r="C43" s="21" t="s">
        <v>120</v>
      </c>
      <c r="D43" s="22">
        <f>D44</f>
        <v>16000</v>
      </c>
      <c r="E43" s="22">
        <f>E44</f>
        <v>12000</v>
      </c>
      <c r="F43" s="22">
        <f>G43+H43</f>
        <v>26073</v>
      </c>
      <c r="G43" s="22">
        <f>G44</f>
        <v>0</v>
      </c>
      <c r="H43" s="22">
        <f>H44</f>
        <v>26073</v>
      </c>
      <c r="I43" s="22">
        <f>I44</f>
        <v>10124</v>
      </c>
      <c r="J43" s="22">
        <f>J44</f>
        <v>0</v>
      </c>
      <c r="K43" s="22">
        <f>F43-I43-J43</f>
        <v>15949</v>
      </c>
    </row>
    <row r="44" spans="1:11" s="7" customFormat="1" x14ac:dyDescent="0.3">
      <c r="A44" s="21" t="s">
        <v>115</v>
      </c>
      <c r="B44" s="21" t="s">
        <v>122</v>
      </c>
      <c r="C44" s="21" t="s">
        <v>123</v>
      </c>
      <c r="D44" s="22">
        <v>16000</v>
      </c>
      <c r="E44" s="22">
        <v>12000</v>
      </c>
      <c r="F44" s="22">
        <f>G44+H44</f>
        <v>26073</v>
      </c>
      <c r="G44" s="22">
        <v>0</v>
      </c>
      <c r="H44" s="22">
        <v>26073</v>
      </c>
      <c r="I44" s="22">
        <v>10124</v>
      </c>
      <c r="J44" s="22">
        <v>0</v>
      </c>
      <c r="K44" s="22">
        <f>F44-I44-J44</f>
        <v>15949</v>
      </c>
    </row>
    <row r="45" spans="1:11" s="7" customFormat="1" x14ac:dyDescent="0.3">
      <c r="A45" s="21" t="s">
        <v>118</v>
      </c>
      <c r="B45" s="21" t="s">
        <v>125</v>
      </c>
      <c r="C45" s="21" t="s">
        <v>126</v>
      </c>
      <c r="D45" s="22">
        <f>D46+D50</f>
        <v>120500</v>
      </c>
      <c r="E45" s="22">
        <f>E46+E50</f>
        <v>144550</v>
      </c>
      <c r="F45" s="22">
        <f>G45+H45</f>
        <v>1058511</v>
      </c>
      <c r="G45" s="22">
        <f>G46+G50</f>
        <v>834797</v>
      </c>
      <c r="H45" s="22">
        <f>H46+H50</f>
        <v>223714</v>
      </c>
      <c r="I45" s="22">
        <f>I46+I50</f>
        <v>4227</v>
      </c>
      <c r="J45" s="22">
        <f>J46+J50</f>
        <v>0</v>
      </c>
      <c r="K45" s="22">
        <f>F45-I45-J45</f>
        <v>1054284</v>
      </c>
    </row>
    <row r="46" spans="1:11" s="7" customFormat="1" x14ac:dyDescent="0.3">
      <c r="A46" s="21" t="s">
        <v>121</v>
      </c>
      <c r="B46" s="21" t="s">
        <v>128</v>
      </c>
      <c r="C46" s="21" t="s">
        <v>129</v>
      </c>
      <c r="D46" s="22">
        <f>D47</f>
        <v>50000</v>
      </c>
      <c r="E46" s="22">
        <f>E47</f>
        <v>30000</v>
      </c>
      <c r="F46" s="22">
        <f>G46+H46</f>
        <v>78347</v>
      </c>
      <c r="G46" s="22">
        <f>G47</f>
        <v>8197</v>
      </c>
      <c r="H46" s="22">
        <f>H47</f>
        <v>70150</v>
      </c>
      <c r="I46" s="22">
        <f>I47</f>
        <v>26188</v>
      </c>
      <c r="J46" s="22">
        <f>J47</f>
        <v>0</v>
      </c>
      <c r="K46" s="22">
        <f>F46-I46-J46</f>
        <v>52159</v>
      </c>
    </row>
    <row r="47" spans="1:11" s="7" customFormat="1" ht="21.6" x14ac:dyDescent="0.3">
      <c r="A47" s="21" t="s">
        <v>124</v>
      </c>
      <c r="B47" s="21" t="s">
        <v>131</v>
      </c>
      <c r="C47" s="21" t="s">
        <v>132</v>
      </c>
      <c r="D47" s="22">
        <f>+D48</f>
        <v>50000</v>
      </c>
      <c r="E47" s="22">
        <f>+E48</f>
        <v>30000</v>
      </c>
      <c r="F47" s="22">
        <f>G47+H47</f>
        <v>78347</v>
      </c>
      <c r="G47" s="22">
        <f>+G48</f>
        <v>8197</v>
      </c>
      <c r="H47" s="22">
        <f>+H48</f>
        <v>70150</v>
      </c>
      <c r="I47" s="22">
        <f>+I48</f>
        <v>26188</v>
      </c>
      <c r="J47" s="22">
        <f>+J48</f>
        <v>0</v>
      </c>
      <c r="K47" s="22">
        <f>F47-I47-J47</f>
        <v>52159</v>
      </c>
    </row>
    <row r="48" spans="1:11" s="7" customFormat="1" x14ac:dyDescent="0.3">
      <c r="A48" s="21" t="s">
        <v>223</v>
      </c>
      <c r="B48" s="21" t="s">
        <v>134</v>
      </c>
      <c r="C48" s="21" t="s">
        <v>135</v>
      </c>
      <c r="D48" s="22">
        <f>+D49</f>
        <v>50000</v>
      </c>
      <c r="E48" s="22">
        <f>+E49</f>
        <v>30000</v>
      </c>
      <c r="F48" s="22">
        <f>G48+H48</f>
        <v>78347</v>
      </c>
      <c r="G48" s="22">
        <f>+G49</f>
        <v>8197</v>
      </c>
      <c r="H48" s="22">
        <f>+H49</f>
        <v>70150</v>
      </c>
      <c r="I48" s="22">
        <f>+I49</f>
        <v>26188</v>
      </c>
      <c r="J48" s="22">
        <f>+J49</f>
        <v>0</v>
      </c>
      <c r="K48" s="22">
        <f>F48-I48-J48</f>
        <v>52159</v>
      </c>
    </row>
    <row r="49" spans="1:11" s="7" customFormat="1" ht="21.6" x14ac:dyDescent="0.3">
      <c r="A49" s="21" t="s">
        <v>224</v>
      </c>
      <c r="B49" s="21" t="s">
        <v>137</v>
      </c>
      <c r="C49" s="21" t="s">
        <v>138</v>
      </c>
      <c r="D49" s="22">
        <v>50000</v>
      </c>
      <c r="E49" s="22">
        <v>30000</v>
      </c>
      <c r="F49" s="22">
        <f>G49+H49</f>
        <v>78347</v>
      </c>
      <c r="G49" s="22">
        <v>8197</v>
      </c>
      <c r="H49" s="22">
        <v>70150</v>
      </c>
      <c r="I49" s="22">
        <v>26188</v>
      </c>
      <c r="J49" s="22">
        <v>0</v>
      </c>
      <c r="K49" s="22">
        <f>F49-I49-J49</f>
        <v>52159</v>
      </c>
    </row>
    <row r="50" spans="1:11" s="7" customFormat="1" ht="21.6" x14ac:dyDescent="0.3">
      <c r="A50" s="21" t="s">
        <v>225</v>
      </c>
      <c r="B50" s="21" t="s">
        <v>140</v>
      </c>
      <c r="C50" s="21" t="s">
        <v>141</v>
      </c>
      <c r="D50" s="22">
        <f>+D51+D55+D58</f>
        <v>70500</v>
      </c>
      <c r="E50" s="22">
        <f>+E51+E55+E58</f>
        <v>114550</v>
      </c>
      <c r="F50" s="22">
        <f>G50+H50</f>
        <v>980164</v>
      </c>
      <c r="G50" s="22">
        <f>+G51+G55+G58</f>
        <v>826600</v>
      </c>
      <c r="H50" s="22">
        <f>+H51+H55+H58</f>
        <v>153564</v>
      </c>
      <c r="I50" s="22">
        <f>+I51+I55+I58</f>
        <v>-21961</v>
      </c>
      <c r="J50" s="22">
        <f>+J51+J55+J58</f>
        <v>0</v>
      </c>
      <c r="K50" s="22">
        <f>F50-I50-J50</f>
        <v>1002125</v>
      </c>
    </row>
    <row r="51" spans="1:11" s="7" customFormat="1" ht="21.6" x14ac:dyDescent="0.3">
      <c r="A51" s="21" t="s">
        <v>226</v>
      </c>
      <c r="B51" s="21" t="s">
        <v>143</v>
      </c>
      <c r="C51" s="21" t="s">
        <v>144</v>
      </c>
      <c r="D51" s="22">
        <f>D52+D54</f>
        <v>226000</v>
      </c>
      <c r="E51" s="22">
        <f>E52+E54</f>
        <v>207400</v>
      </c>
      <c r="F51" s="22">
        <f>G51+H51</f>
        <v>1003397</v>
      </c>
      <c r="G51" s="22">
        <f>G52+G54</f>
        <v>787877</v>
      </c>
      <c r="H51" s="22">
        <f>H52+H54</f>
        <v>215520</v>
      </c>
      <c r="I51" s="22">
        <f>I52+I54</f>
        <v>67012</v>
      </c>
      <c r="J51" s="22">
        <f>J52+J54</f>
        <v>0</v>
      </c>
      <c r="K51" s="22">
        <f>F51-I51-J51</f>
        <v>936385</v>
      </c>
    </row>
    <row r="52" spans="1:11" s="7" customFormat="1" ht="21.6" x14ac:dyDescent="0.3">
      <c r="A52" s="21" t="s">
        <v>227</v>
      </c>
      <c r="B52" s="21" t="s">
        <v>146</v>
      </c>
      <c r="C52" s="21" t="s">
        <v>147</v>
      </c>
      <c r="D52" s="22">
        <f>D53</f>
        <v>226000</v>
      </c>
      <c r="E52" s="22">
        <f>E53</f>
        <v>207400</v>
      </c>
      <c r="F52" s="22">
        <f>G52+H52</f>
        <v>1003120</v>
      </c>
      <c r="G52" s="22">
        <f>G53</f>
        <v>787877</v>
      </c>
      <c r="H52" s="22">
        <f>H53</f>
        <v>215243</v>
      </c>
      <c r="I52" s="22">
        <f>I53</f>
        <v>66735</v>
      </c>
      <c r="J52" s="22">
        <f>J53</f>
        <v>0</v>
      </c>
      <c r="K52" s="22">
        <f>F52-I52-J52</f>
        <v>936385</v>
      </c>
    </row>
    <row r="53" spans="1:11" s="7" customFormat="1" ht="21.6" x14ac:dyDescent="0.3">
      <c r="A53" s="21" t="s">
        <v>142</v>
      </c>
      <c r="B53" s="21" t="s">
        <v>149</v>
      </c>
      <c r="C53" s="21" t="s">
        <v>150</v>
      </c>
      <c r="D53" s="22">
        <v>226000</v>
      </c>
      <c r="E53" s="22">
        <v>207400</v>
      </c>
      <c r="F53" s="22">
        <f>G53+H53</f>
        <v>1003120</v>
      </c>
      <c r="G53" s="22">
        <v>787877</v>
      </c>
      <c r="H53" s="22">
        <v>215243</v>
      </c>
      <c r="I53" s="22">
        <v>66735</v>
      </c>
      <c r="J53" s="22">
        <v>0</v>
      </c>
      <c r="K53" s="22">
        <f>F53-I53-J53</f>
        <v>936385</v>
      </c>
    </row>
    <row r="54" spans="1:11" s="7" customFormat="1" x14ac:dyDescent="0.3">
      <c r="A54" s="21" t="s">
        <v>228</v>
      </c>
      <c r="B54" s="21" t="s">
        <v>152</v>
      </c>
      <c r="C54" s="21" t="s">
        <v>153</v>
      </c>
      <c r="D54" s="22">
        <v>0</v>
      </c>
      <c r="E54" s="22">
        <v>0</v>
      </c>
      <c r="F54" s="22">
        <f>G54+H54</f>
        <v>277</v>
      </c>
      <c r="G54" s="22">
        <v>0</v>
      </c>
      <c r="H54" s="22">
        <v>277</v>
      </c>
      <c r="I54" s="22">
        <v>277</v>
      </c>
      <c r="J54" s="22">
        <v>0</v>
      </c>
      <c r="K54" s="22">
        <f>F54-I54-J54</f>
        <v>0</v>
      </c>
    </row>
    <row r="55" spans="1:11" s="7" customFormat="1" ht="31.8" x14ac:dyDescent="0.3">
      <c r="A55" s="21" t="s">
        <v>229</v>
      </c>
      <c r="B55" s="21" t="s">
        <v>155</v>
      </c>
      <c r="C55" s="21" t="s">
        <v>156</v>
      </c>
      <c r="D55" s="22">
        <f>+D56+D57</f>
        <v>90000</v>
      </c>
      <c r="E55" s="22">
        <f>+E56+E57</f>
        <v>75000</v>
      </c>
      <c r="F55" s="22">
        <f>G55+H55</f>
        <v>139767</v>
      </c>
      <c r="G55" s="22">
        <f>+G56+G57</f>
        <v>38723</v>
      </c>
      <c r="H55" s="22">
        <f>+H56+H57</f>
        <v>101044</v>
      </c>
      <c r="I55" s="22">
        <f>+I56+I57</f>
        <v>74027</v>
      </c>
      <c r="J55" s="22">
        <f>+J56+J57</f>
        <v>0</v>
      </c>
      <c r="K55" s="22">
        <f>F55-I55-J55</f>
        <v>65740</v>
      </c>
    </row>
    <row r="56" spans="1:11" s="7" customFormat="1" x14ac:dyDescent="0.3">
      <c r="A56" s="21" t="s">
        <v>230</v>
      </c>
      <c r="B56" s="21" t="s">
        <v>158</v>
      </c>
      <c r="C56" s="21" t="s">
        <v>159</v>
      </c>
      <c r="D56" s="22">
        <v>90000</v>
      </c>
      <c r="E56" s="22">
        <v>75000</v>
      </c>
      <c r="F56" s="22">
        <f>G56+H56</f>
        <v>132767</v>
      </c>
      <c r="G56" s="22">
        <v>31723</v>
      </c>
      <c r="H56" s="22">
        <v>101044</v>
      </c>
      <c r="I56" s="22">
        <v>74027</v>
      </c>
      <c r="J56" s="22">
        <v>0</v>
      </c>
      <c r="K56" s="22">
        <f>F56-I56-J56</f>
        <v>58740</v>
      </c>
    </row>
    <row r="57" spans="1:11" s="7" customFormat="1" x14ac:dyDescent="0.3">
      <c r="A57" s="21" t="s">
        <v>231</v>
      </c>
      <c r="B57" s="21" t="s">
        <v>161</v>
      </c>
      <c r="C57" s="21" t="s">
        <v>162</v>
      </c>
      <c r="D57" s="22">
        <v>0</v>
      </c>
      <c r="E57" s="22">
        <v>0</v>
      </c>
      <c r="F57" s="22">
        <f>G57+H57</f>
        <v>7000</v>
      </c>
      <c r="G57" s="22">
        <v>7000</v>
      </c>
      <c r="H57" s="22">
        <v>0</v>
      </c>
      <c r="I57" s="22">
        <v>0</v>
      </c>
      <c r="J57" s="22">
        <v>0</v>
      </c>
      <c r="K57" s="22">
        <f>F57-I57-J57</f>
        <v>7000</v>
      </c>
    </row>
    <row r="58" spans="1:11" s="7" customFormat="1" ht="21.6" x14ac:dyDescent="0.3">
      <c r="A58" s="21" t="s">
        <v>232</v>
      </c>
      <c r="B58" s="21" t="s">
        <v>233</v>
      </c>
      <c r="C58" s="21" t="s">
        <v>234</v>
      </c>
      <c r="D58" s="22">
        <f>+D59</f>
        <v>-245500</v>
      </c>
      <c r="E58" s="22">
        <f>+E59</f>
        <v>-167850</v>
      </c>
      <c r="F58" s="22">
        <f>G58+H58</f>
        <v>-163000</v>
      </c>
      <c r="G58" s="22">
        <f>+G59</f>
        <v>0</v>
      </c>
      <c r="H58" s="22">
        <f>+H59</f>
        <v>-163000</v>
      </c>
      <c r="I58" s="22">
        <f>+I59</f>
        <v>-163000</v>
      </c>
      <c r="J58" s="22">
        <f>+J59</f>
        <v>0</v>
      </c>
      <c r="K58" s="22">
        <f>F58-I58-J58</f>
        <v>0</v>
      </c>
    </row>
    <row r="59" spans="1:11" s="7" customFormat="1" ht="31.8" x14ac:dyDescent="0.3">
      <c r="A59" s="21" t="s">
        <v>235</v>
      </c>
      <c r="B59" s="21" t="s">
        <v>164</v>
      </c>
      <c r="C59" s="21" t="s">
        <v>165</v>
      </c>
      <c r="D59" s="22">
        <v>-245500</v>
      </c>
      <c r="E59" s="22">
        <v>-167850</v>
      </c>
      <c r="F59" s="22">
        <f>G59+H59</f>
        <v>-163000</v>
      </c>
      <c r="G59" s="22">
        <v>0</v>
      </c>
      <c r="H59" s="22">
        <v>-163000</v>
      </c>
      <c r="I59" s="22">
        <v>-163000</v>
      </c>
      <c r="J59" s="22">
        <v>0</v>
      </c>
      <c r="K59" s="22">
        <f>F59-I59-J59</f>
        <v>0</v>
      </c>
    </row>
    <row r="60" spans="1:11" s="7" customFormat="1" x14ac:dyDescent="0.3">
      <c r="A60" s="21" t="s">
        <v>236</v>
      </c>
      <c r="B60" s="21" t="s">
        <v>179</v>
      </c>
      <c r="C60" s="21" t="s">
        <v>180</v>
      </c>
      <c r="D60" s="22">
        <f>D61</f>
        <v>500000</v>
      </c>
      <c r="E60" s="22">
        <f>E61</f>
        <v>375000</v>
      </c>
      <c r="F60" s="22">
        <f>G60+H60</f>
        <v>54252</v>
      </c>
      <c r="G60" s="22">
        <f>G61</f>
        <v>0</v>
      </c>
      <c r="H60" s="22">
        <f>H61</f>
        <v>54252</v>
      </c>
      <c r="I60" s="22">
        <f>I61</f>
        <v>54252</v>
      </c>
      <c r="J60" s="22">
        <f>J61</f>
        <v>0</v>
      </c>
      <c r="K60" s="22">
        <f>F60-I60-J60</f>
        <v>0</v>
      </c>
    </row>
    <row r="61" spans="1:11" s="7" customFormat="1" ht="21.6" x14ac:dyDescent="0.3">
      <c r="A61" s="21" t="s">
        <v>237</v>
      </c>
      <c r="B61" s="21" t="s">
        <v>182</v>
      </c>
      <c r="C61" s="21" t="s">
        <v>183</v>
      </c>
      <c r="D61" s="22">
        <f>D62+D64</f>
        <v>500000</v>
      </c>
      <c r="E61" s="22">
        <f>E62+E64</f>
        <v>375000</v>
      </c>
      <c r="F61" s="22">
        <f>G61+H61</f>
        <v>54252</v>
      </c>
      <c r="G61" s="22">
        <f>G62+G64</f>
        <v>0</v>
      </c>
      <c r="H61" s="22">
        <f>H62+H64</f>
        <v>54252</v>
      </c>
      <c r="I61" s="22">
        <f>I62+I64</f>
        <v>54252</v>
      </c>
      <c r="J61" s="22">
        <f>J62+J64</f>
        <v>0</v>
      </c>
      <c r="K61" s="22">
        <f>F61-I61-J61</f>
        <v>0</v>
      </c>
    </row>
    <row r="62" spans="1:11" s="7" customFormat="1" ht="82.8" x14ac:dyDescent="0.3">
      <c r="A62" s="21" t="s">
        <v>238</v>
      </c>
      <c r="B62" s="21" t="s">
        <v>185</v>
      </c>
      <c r="C62" s="21" t="s">
        <v>186</v>
      </c>
      <c r="D62" s="22">
        <f>+D63</f>
        <v>400000</v>
      </c>
      <c r="E62" s="22">
        <f>+E63</f>
        <v>300000</v>
      </c>
      <c r="F62" s="22">
        <f>G62+H62</f>
        <v>54252</v>
      </c>
      <c r="G62" s="22">
        <f>+G63</f>
        <v>0</v>
      </c>
      <c r="H62" s="22">
        <f>+H63</f>
        <v>54252</v>
      </c>
      <c r="I62" s="22">
        <f>+I63</f>
        <v>54252</v>
      </c>
      <c r="J62" s="22">
        <f>+J63</f>
        <v>0</v>
      </c>
      <c r="K62" s="22">
        <f>F62-I62-J62</f>
        <v>0</v>
      </c>
    </row>
    <row r="63" spans="1:11" s="7" customFormat="1" ht="31.8" x14ac:dyDescent="0.3">
      <c r="A63" s="21" t="s">
        <v>239</v>
      </c>
      <c r="B63" s="21" t="s">
        <v>191</v>
      </c>
      <c r="C63" s="21" t="s">
        <v>192</v>
      </c>
      <c r="D63" s="22">
        <v>400000</v>
      </c>
      <c r="E63" s="22">
        <v>300000</v>
      </c>
      <c r="F63" s="22">
        <f>G63+H63</f>
        <v>54252</v>
      </c>
      <c r="G63" s="22">
        <v>0</v>
      </c>
      <c r="H63" s="22">
        <v>54252</v>
      </c>
      <c r="I63" s="22">
        <v>54252</v>
      </c>
      <c r="J63" s="22">
        <v>0</v>
      </c>
      <c r="K63" s="22">
        <f>F63-I63-J63</f>
        <v>0</v>
      </c>
    </row>
    <row r="64" spans="1:11" s="7" customFormat="1" ht="31.8" x14ac:dyDescent="0.3">
      <c r="A64" s="21" t="s">
        <v>240</v>
      </c>
      <c r="B64" s="21" t="s">
        <v>200</v>
      </c>
      <c r="C64" s="21" t="s">
        <v>201</v>
      </c>
      <c r="D64" s="22">
        <f>+D65</f>
        <v>100000</v>
      </c>
      <c r="E64" s="22">
        <f>+E65</f>
        <v>75000</v>
      </c>
      <c r="F64" s="22">
        <f>G64+H64</f>
        <v>0</v>
      </c>
      <c r="G64" s="22">
        <f>+G65</f>
        <v>0</v>
      </c>
      <c r="H64" s="22">
        <f>+H65</f>
        <v>0</v>
      </c>
      <c r="I64" s="22">
        <f>+I65</f>
        <v>0</v>
      </c>
      <c r="J64" s="22">
        <f>+J65</f>
        <v>0</v>
      </c>
      <c r="K64" s="22">
        <f>F64-I64-J64</f>
        <v>0</v>
      </c>
    </row>
    <row r="65" spans="1:12" s="7" customFormat="1" ht="31.8" x14ac:dyDescent="0.3">
      <c r="A65" s="21" t="s">
        <v>241</v>
      </c>
      <c r="B65" s="21" t="s">
        <v>203</v>
      </c>
      <c r="C65" s="21" t="s">
        <v>204</v>
      </c>
      <c r="D65" s="22">
        <v>100000</v>
      </c>
      <c r="E65" s="22">
        <v>75000</v>
      </c>
      <c r="F65" s="22">
        <f>G65+H65</f>
        <v>0</v>
      </c>
      <c r="G65" s="22">
        <v>0</v>
      </c>
      <c r="H65" s="22">
        <v>0</v>
      </c>
      <c r="I65" s="22">
        <v>0</v>
      </c>
      <c r="J65" s="22">
        <v>0</v>
      </c>
      <c r="K65" s="22">
        <f>F65-I65-J65</f>
        <v>0</v>
      </c>
    </row>
    <row r="66" spans="1:12" s="7" customFormat="1" x14ac:dyDescent="0.3">
      <c r="A66" s="19"/>
      <c r="B66" s="19"/>
      <c r="C66" s="19"/>
      <c r="D66" s="20"/>
      <c r="E66" s="20"/>
      <c r="F66" s="20"/>
      <c r="G66" s="20"/>
      <c r="H66" s="20"/>
      <c r="I66" s="20"/>
      <c r="J66" s="20"/>
      <c r="K66" s="20"/>
    </row>
    <row r="67" spans="1:12" x14ac:dyDescent="0.3">
      <c r="A67" s="24" t="s">
        <v>208</v>
      </c>
      <c r="B67" s="24"/>
      <c r="C67" s="24"/>
      <c r="D67" s="24"/>
      <c r="E67" s="24" t="s">
        <v>210</v>
      </c>
      <c r="F67" s="24"/>
      <c r="G67" s="24"/>
      <c r="H67" s="24"/>
      <c r="I67" s="24" t="s">
        <v>211</v>
      </c>
      <c r="J67" s="24"/>
      <c r="K67" s="24"/>
      <c r="L67" s="24"/>
    </row>
    <row r="68" spans="1:12" x14ac:dyDescent="0.3">
      <c r="A68" s="3" t="s">
        <v>209</v>
      </c>
      <c r="B68" s="3"/>
      <c r="C68" s="3"/>
      <c r="D68" s="3"/>
      <c r="E68" s="3" t="s">
        <v>210</v>
      </c>
      <c r="F68" s="3"/>
      <c r="G68" s="3"/>
      <c r="H68" s="3"/>
      <c r="I68" s="3" t="s">
        <v>212</v>
      </c>
      <c r="J68" s="3"/>
      <c r="K68" s="3"/>
      <c r="L68" s="3"/>
    </row>
    <row r="133" spans="1:20" x14ac:dyDescent="0.3">
      <c r="A133" s="23"/>
      <c r="B133" s="23"/>
      <c r="C133" s="23"/>
      <c r="D133" s="23"/>
      <c r="I133" s="23"/>
      <c r="J133" s="23"/>
      <c r="K133" s="23"/>
      <c r="L133" s="23"/>
      <c r="Q133" s="23"/>
      <c r="R133" s="23"/>
      <c r="S133" s="23"/>
      <c r="T133" s="23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242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7" customFormat="1" ht="15" thickBot="1" x14ac:dyDescent="0.35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3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" thickBot="1" x14ac:dyDescent="0.35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" thickBot="1" x14ac:dyDescent="0.35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x14ac:dyDescent="0.3">
      <c r="A11" s="21" t="s">
        <v>19</v>
      </c>
      <c r="B11" s="21" t="s">
        <v>243</v>
      </c>
      <c r="C11" s="21" t="s">
        <v>21</v>
      </c>
      <c r="D11" s="22">
        <f>D12+D17+D20</f>
        <v>1679449</v>
      </c>
      <c r="E11" s="22">
        <f>E12+E17+E20</f>
        <v>1495949</v>
      </c>
      <c r="F11" s="22">
        <f>G11+H11</f>
        <v>1375511</v>
      </c>
      <c r="G11" s="22">
        <f>G12+G17+G20</f>
        <v>0</v>
      </c>
      <c r="H11" s="22">
        <f>H12+H17+H20</f>
        <v>1375511</v>
      </c>
      <c r="I11" s="22">
        <f>I12+I17+I20</f>
        <v>1375511</v>
      </c>
      <c r="J11" s="22">
        <f>J12+J17+J20</f>
        <v>0</v>
      </c>
      <c r="K11" s="22">
        <f>F11-I11-J11</f>
        <v>0</v>
      </c>
    </row>
    <row r="12" spans="1:11" s="7" customFormat="1" x14ac:dyDescent="0.3">
      <c r="A12" s="21" t="s">
        <v>22</v>
      </c>
      <c r="B12" s="21" t="s">
        <v>26</v>
      </c>
      <c r="C12" s="21" t="s">
        <v>27</v>
      </c>
      <c r="D12" s="22">
        <f>+D13</f>
        <v>245500</v>
      </c>
      <c r="E12" s="22">
        <f>+E13</f>
        <v>167850</v>
      </c>
      <c r="F12" s="22">
        <f>G12+H12</f>
        <v>163000</v>
      </c>
      <c r="G12" s="22">
        <f>+G13</f>
        <v>0</v>
      </c>
      <c r="H12" s="22">
        <f>+H13</f>
        <v>163000</v>
      </c>
      <c r="I12" s="22">
        <f>+I13</f>
        <v>163000</v>
      </c>
      <c r="J12" s="22">
        <f>+J13</f>
        <v>0</v>
      </c>
      <c r="K12" s="22">
        <f>F12-I12-J12</f>
        <v>0</v>
      </c>
    </row>
    <row r="13" spans="1:11" s="7" customFormat="1" x14ac:dyDescent="0.3">
      <c r="A13" s="21" t="s">
        <v>244</v>
      </c>
      <c r="B13" s="21" t="s">
        <v>125</v>
      </c>
      <c r="C13" s="21" t="s">
        <v>126</v>
      </c>
      <c r="D13" s="22">
        <f>+D14</f>
        <v>245500</v>
      </c>
      <c r="E13" s="22">
        <f>+E14</f>
        <v>167850</v>
      </c>
      <c r="F13" s="22">
        <f>G13+H13</f>
        <v>163000</v>
      </c>
      <c r="G13" s="22">
        <f>+G14</f>
        <v>0</v>
      </c>
      <c r="H13" s="22">
        <f>+H14</f>
        <v>163000</v>
      </c>
      <c r="I13" s="22">
        <f>+I14</f>
        <v>163000</v>
      </c>
      <c r="J13" s="22">
        <f>+J14</f>
        <v>0</v>
      </c>
      <c r="K13" s="22">
        <f>F13-I13-J13</f>
        <v>0</v>
      </c>
    </row>
    <row r="14" spans="1:11" s="7" customFormat="1" ht="21.6" x14ac:dyDescent="0.3">
      <c r="A14" s="21" t="s">
        <v>215</v>
      </c>
      <c r="B14" s="21" t="s">
        <v>140</v>
      </c>
      <c r="C14" s="21" t="s">
        <v>141</v>
      </c>
      <c r="D14" s="22">
        <f>+D15</f>
        <v>245500</v>
      </c>
      <c r="E14" s="22">
        <f>+E15</f>
        <v>167850</v>
      </c>
      <c r="F14" s="22">
        <f>G14+H14</f>
        <v>163000</v>
      </c>
      <c r="G14" s="22">
        <f>+G15</f>
        <v>0</v>
      </c>
      <c r="H14" s="22">
        <f>+H15</f>
        <v>163000</v>
      </c>
      <c r="I14" s="22">
        <f>+I15</f>
        <v>163000</v>
      </c>
      <c r="J14" s="22">
        <f>+J15</f>
        <v>0</v>
      </c>
      <c r="K14" s="22">
        <f>F14-I14-J14</f>
        <v>0</v>
      </c>
    </row>
    <row r="15" spans="1:11" s="7" customFormat="1" ht="21.6" x14ac:dyDescent="0.3">
      <c r="A15" s="21" t="s">
        <v>245</v>
      </c>
      <c r="B15" s="21" t="s">
        <v>233</v>
      </c>
      <c r="C15" s="21" t="s">
        <v>234</v>
      </c>
      <c r="D15" s="22">
        <f>+D16</f>
        <v>245500</v>
      </c>
      <c r="E15" s="22">
        <f>+E16</f>
        <v>167850</v>
      </c>
      <c r="F15" s="22">
        <f>G15+H15</f>
        <v>163000</v>
      </c>
      <c r="G15" s="22">
        <f>+G16</f>
        <v>0</v>
      </c>
      <c r="H15" s="22">
        <f>+H16</f>
        <v>163000</v>
      </c>
      <c r="I15" s="22">
        <f>+I16</f>
        <v>163000</v>
      </c>
      <c r="J15" s="22">
        <f>+J16</f>
        <v>0</v>
      </c>
      <c r="K15" s="22">
        <f>F15-I15-J15</f>
        <v>0</v>
      </c>
    </row>
    <row r="16" spans="1:11" s="7" customFormat="1" x14ac:dyDescent="0.3">
      <c r="A16" s="21" t="s">
        <v>246</v>
      </c>
      <c r="B16" s="21" t="s">
        <v>167</v>
      </c>
      <c r="C16" s="21" t="s">
        <v>168</v>
      </c>
      <c r="D16" s="22">
        <v>245500</v>
      </c>
      <c r="E16" s="22">
        <v>167850</v>
      </c>
      <c r="F16" s="22">
        <f>G16+H16</f>
        <v>163000</v>
      </c>
      <c r="G16" s="22">
        <v>0</v>
      </c>
      <c r="H16" s="22">
        <v>163000</v>
      </c>
      <c r="I16" s="22">
        <v>163000</v>
      </c>
      <c r="J16" s="22">
        <v>0</v>
      </c>
      <c r="K16" s="22">
        <f>F16-I16-J16</f>
        <v>0</v>
      </c>
    </row>
    <row r="17" spans="1:12" s="7" customFormat="1" x14ac:dyDescent="0.3">
      <c r="A17" s="21" t="s">
        <v>70</v>
      </c>
      <c r="B17" s="21" t="s">
        <v>170</v>
      </c>
      <c r="C17" s="21" t="s">
        <v>171</v>
      </c>
      <c r="D17" s="22">
        <f>D18</f>
        <v>597300</v>
      </c>
      <c r="E17" s="22">
        <f>E18</f>
        <v>536450</v>
      </c>
      <c r="F17" s="22">
        <f>G17+H17</f>
        <v>596260</v>
      </c>
      <c r="G17" s="22">
        <f>G18</f>
        <v>0</v>
      </c>
      <c r="H17" s="22">
        <f>H18</f>
        <v>596260</v>
      </c>
      <c r="I17" s="22">
        <f>I18</f>
        <v>596260</v>
      </c>
      <c r="J17" s="22">
        <f>J18</f>
        <v>0</v>
      </c>
      <c r="K17" s="22">
        <f>F17-I17-J17</f>
        <v>0</v>
      </c>
    </row>
    <row r="18" spans="1:12" s="7" customFormat="1" ht="31.8" x14ac:dyDescent="0.3">
      <c r="A18" s="21" t="s">
        <v>73</v>
      </c>
      <c r="B18" s="21" t="s">
        <v>173</v>
      </c>
      <c r="C18" s="21" t="s">
        <v>174</v>
      </c>
      <c r="D18" s="22">
        <f>+D19</f>
        <v>597300</v>
      </c>
      <c r="E18" s="22">
        <f>+E19</f>
        <v>536450</v>
      </c>
      <c r="F18" s="22">
        <f>G18+H18</f>
        <v>596260</v>
      </c>
      <c r="G18" s="22">
        <f>+G19</f>
        <v>0</v>
      </c>
      <c r="H18" s="22">
        <f>+H19</f>
        <v>596260</v>
      </c>
      <c r="I18" s="22">
        <f>+I19</f>
        <v>596260</v>
      </c>
      <c r="J18" s="22">
        <f>+J19</f>
        <v>0</v>
      </c>
      <c r="K18" s="22">
        <f>F18-I18-J18</f>
        <v>0</v>
      </c>
    </row>
    <row r="19" spans="1:12" s="7" customFormat="1" ht="21.6" x14ac:dyDescent="0.3">
      <c r="A19" s="21" t="s">
        <v>79</v>
      </c>
      <c r="B19" s="21" t="s">
        <v>176</v>
      </c>
      <c r="C19" s="21" t="s">
        <v>177</v>
      </c>
      <c r="D19" s="22">
        <v>597300</v>
      </c>
      <c r="E19" s="22">
        <v>536450</v>
      </c>
      <c r="F19" s="22">
        <f>G19+H19</f>
        <v>596260</v>
      </c>
      <c r="G19" s="22">
        <v>0</v>
      </c>
      <c r="H19" s="22">
        <v>596260</v>
      </c>
      <c r="I19" s="22">
        <v>596260</v>
      </c>
      <c r="J19" s="22">
        <v>0</v>
      </c>
      <c r="K19" s="22">
        <f>F19-I19-J19</f>
        <v>0</v>
      </c>
    </row>
    <row r="20" spans="1:12" s="7" customFormat="1" x14ac:dyDescent="0.3">
      <c r="A20" s="21" t="s">
        <v>220</v>
      </c>
      <c r="B20" s="21" t="s">
        <v>179</v>
      </c>
      <c r="C20" s="21" t="s">
        <v>180</v>
      </c>
      <c r="D20" s="22">
        <f>D21</f>
        <v>836649</v>
      </c>
      <c r="E20" s="22">
        <f>E21</f>
        <v>791649</v>
      </c>
      <c r="F20" s="22">
        <f>G20+H20</f>
        <v>616251</v>
      </c>
      <c r="G20" s="22">
        <f>G21</f>
        <v>0</v>
      </c>
      <c r="H20" s="22">
        <f>H21</f>
        <v>616251</v>
      </c>
      <c r="I20" s="22">
        <f>I21</f>
        <v>616251</v>
      </c>
      <c r="J20" s="22">
        <f>J21</f>
        <v>0</v>
      </c>
      <c r="K20" s="22">
        <f>F20-I20-J20</f>
        <v>0</v>
      </c>
    </row>
    <row r="21" spans="1:12" s="7" customFormat="1" ht="21.6" x14ac:dyDescent="0.3">
      <c r="A21" s="21" t="s">
        <v>91</v>
      </c>
      <c r="B21" s="21" t="s">
        <v>182</v>
      </c>
      <c r="C21" s="21" t="s">
        <v>183</v>
      </c>
      <c r="D21" s="22">
        <f>D22+D26</f>
        <v>836649</v>
      </c>
      <c r="E21" s="22">
        <f>E22+E26</f>
        <v>791649</v>
      </c>
      <c r="F21" s="22">
        <f>G21+H21</f>
        <v>616251</v>
      </c>
      <c r="G21" s="22">
        <f>G22+G26</f>
        <v>0</v>
      </c>
      <c r="H21" s="22">
        <f>H22+H26</f>
        <v>616251</v>
      </c>
      <c r="I21" s="22">
        <f>I22+I26</f>
        <v>616251</v>
      </c>
      <c r="J21" s="22">
        <f>J22+J26</f>
        <v>0</v>
      </c>
      <c r="K21" s="22">
        <f>F21-I21-J21</f>
        <v>0</v>
      </c>
    </row>
    <row r="22" spans="1:12" s="7" customFormat="1" ht="82.8" x14ac:dyDescent="0.3">
      <c r="A22" s="21" t="s">
        <v>94</v>
      </c>
      <c r="B22" s="21" t="s">
        <v>185</v>
      </c>
      <c r="C22" s="21" t="s">
        <v>186</v>
      </c>
      <c r="D22" s="22">
        <f>+D23+D24+D25</f>
        <v>367449</v>
      </c>
      <c r="E22" s="22">
        <f>+E23+E24+E25</f>
        <v>322449</v>
      </c>
      <c r="F22" s="22">
        <f>G22+H22</f>
        <v>147449</v>
      </c>
      <c r="G22" s="22">
        <f>+G23+G24+G25</f>
        <v>0</v>
      </c>
      <c r="H22" s="22">
        <f>+H23+H24+H25</f>
        <v>147449</v>
      </c>
      <c r="I22" s="22">
        <f>+I23+I24+I25</f>
        <v>147449</v>
      </c>
      <c r="J22" s="22">
        <f>+J23+J24+J25</f>
        <v>0</v>
      </c>
      <c r="K22" s="22">
        <f>F22-I22-J22</f>
        <v>0</v>
      </c>
    </row>
    <row r="23" spans="1:12" s="7" customFormat="1" x14ac:dyDescent="0.3">
      <c r="A23" s="21" t="s">
        <v>247</v>
      </c>
      <c r="B23" s="21" t="s">
        <v>188</v>
      </c>
      <c r="C23" s="21" t="s">
        <v>189</v>
      </c>
      <c r="D23" s="22">
        <v>20000</v>
      </c>
      <c r="E23" s="22">
        <v>15000</v>
      </c>
      <c r="F23" s="22">
        <f>G23+H23</f>
        <v>0</v>
      </c>
      <c r="G23" s="22">
        <v>0</v>
      </c>
      <c r="H23" s="22">
        <v>0</v>
      </c>
      <c r="I23" s="22">
        <v>0</v>
      </c>
      <c r="J23" s="22">
        <v>0</v>
      </c>
      <c r="K23" s="22">
        <f>F23-I23-J23</f>
        <v>0</v>
      </c>
    </row>
    <row r="24" spans="1:12" s="7" customFormat="1" x14ac:dyDescent="0.3">
      <c r="A24" s="21" t="s">
        <v>248</v>
      </c>
      <c r="B24" s="21" t="s">
        <v>194</v>
      </c>
      <c r="C24" s="21" t="s">
        <v>195</v>
      </c>
      <c r="D24" s="22">
        <v>200000</v>
      </c>
      <c r="E24" s="22">
        <v>160000</v>
      </c>
      <c r="F24" s="22">
        <f>G24+H24</f>
        <v>0</v>
      </c>
      <c r="G24" s="22">
        <v>0</v>
      </c>
      <c r="H24" s="22">
        <v>0</v>
      </c>
      <c r="I24" s="22">
        <v>0</v>
      </c>
      <c r="J24" s="22">
        <v>0</v>
      </c>
      <c r="K24" s="22">
        <f>F24-I24-J24</f>
        <v>0</v>
      </c>
    </row>
    <row r="25" spans="1:12" s="7" customFormat="1" ht="21.6" x14ac:dyDescent="0.3">
      <c r="A25" s="21" t="s">
        <v>142</v>
      </c>
      <c r="B25" s="21" t="s">
        <v>197</v>
      </c>
      <c r="C25" s="21" t="s">
        <v>198</v>
      </c>
      <c r="D25" s="22">
        <v>147449</v>
      </c>
      <c r="E25" s="22">
        <v>147449</v>
      </c>
      <c r="F25" s="22">
        <f>G25+H25</f>
        <v>147449</v>
      </c>
      <c r="G25" s="22">
        <v>0</v>
      </c>
      <c r="H25" s="22">
        <v>147449</v>
      </c>
      <c r="I25" s="22">
        <v>147449</v>
      </c>
      <c r="J25" s="22">
        <v>0</v>
      </c>
      <c r="K25" s="22">
        <f>F25-I25-J25</f>
        <v>0</v>
      </c>
    </row>
    <row r="26" spans="1:12" s="7" customFormat="1" ht="31.8" x14ac:dyDescent="0.3">
      <c r="A26" s="21" t="s">
        <v>249</v>
      </c>
      <c r="B26" s="21" t="s">
        <v>200</v>
      </c>
      <c r="C26" s="21" t="s">
        <v>201</v>
      </c>
      <c r="D26" s="22">
        <f>+D27</f>
        <v>469200</v>
      </c>
      <c r="E26" s="22">
        <f>+E27</f>
        <v>469200</v>
      </c>
      <c r="F26" s="22">
        <f>G26+H26</f>
        <v>468802</v>
      </c>
      <c r="G26" s="22">
        <f>+G27</f>
        <v>0</v>
      </c>
      <c r="H26" s="22">
        <f>+H27</f>
        <v>468802</v>
      </c>
      <c r="I26" s="22">
        <f>+I27</f>
        <v>468802</v>
      </c>
      <c r="J26" s="22">
        <f>+J27</f>
        <v>0</v>
      </c>
      <c r="K26" s="22">
        <f>F26-I26-J26</f>
        <v>0</v>
      </c>
    </row>
    <row r="27" spans="1:12" s="7" customFormat="1" ht="31.8" x14ac:dyDescent="0.3">
      <c r="A27" s="21" t="s">
        <v>166</v>
      </c>
      <c r="B27" s="21" t="s">
        <v>206</v>
      </c>
      <c r="C27" s="21" t="s">
        <v>207</v>
      </c>
      <c r="D27" s="22">
        <v>469200</v>
      </c>
      <c r="E27" s="22">
        <v>469200</v>
      </c>
      <c r="F27" s="22">
        <f>G27+H27</f>
        <v>468802</v>
      </c>
      <c r="G27" s="22">
        <v>0</v>
      </c>
      <c r="H27" s="22">
        <v>468802</v>
      </c>
      <c r="I27" s="22">
        <v>468802</v>
      </c>
      <c r="J27" s="22">
        <v>0</v>
      </c>
      <c r="K27" s="22">
        <f>F27-I27-J27</f>
        <v>0</v>
      </c>
    </row>
    <row r="28" spans="1:12" s="7" customFormat="1" x14ac:dyDescent="0.3">
      <c r="A28" s="19"/>
      <c r="B28" s="19"/>
      <c r="C28" s="19"/>
      <c r="D28" s="20"/>
      <c r="E28" s="20"/>
      <c r="F28" s="20"/>
      <c r="G28" s="20"/>
      <c r="H28" s="20"/>
      <c r="I28" s="20"/>
      <c r="J28" s="20"/>
      <c r="K28" s="20"/>
    </row>
    <row r="29" spans="1:12" x14ac:dyDescent="0.3">
      <c r="A29" s="24" t="s">
        <v>208</v>
      </c>
      <c r="B29" s="24"/>
      <c r="C29" s="24"/>
      <c r="D29" s="24"/>
      <c r="E29" s="24" t="s">
        <v>210</v>
      </c>
      <c r="F29" s="24"/>
      <c r="G29" s="24"/>
      <c r="H29" s="24"/>
      <c r="I29" s="24" t="s">
        <v>211</v>
      </c>
      <c r="J29" s="24"/>
      <c r="K29" s="24"/>
      <c r="L29" s="24"/>
    </row>
    <row r="30" spans="1:12" x14ac:dyDescent="0.3">
      <c r="A30" s="3" t="s">
        <v>209</v>
      </c>
      <c r="B30" s="3"/>
      <c r="C30" s="3"/>
      <c r="D30" s="3"/>
      <c r="E30" s="3" t="s">
        <v>210</v>
      </c>
      <c r="F30" s="3"/>
      <c r="G30" s="3"/>
      <c r="H30" s="3"/>
      <c r="I30" s="3" t="s">
        <v>212</v>
      </c>
      <c r="J30" s="3"/>
      <c r="K30" s="3"/>
      <c r="L30" s="3"/>
    </row>
    <row r="57" spans="1:20" x14ac:dyDescent="0.3">
      <c r="A57" s="23"/>
      <c r="B57" s="23"/>
      <c r="C57" s="23"/>
      <c r="D57" s="23"/>
      <c r="I57" s="23"/>
      <c r="J57" s="23"/>
      <c r="K57" s="23"/>
      <c r="L57" s="23"/>
      <c r="Q57" s="23"/>
      <c r="R57" s="23"/>
      <c r="S57" s="23"/>
      <c r="T57" s="23"/>
    </row>
  </sheetData>
  <mergeCells count="22">
    <mergeCell ref="A29:D29"/>
    <mergeCell ref="A30:D30"/>
    <mergeCell ref="E29:H29"/>
    <mergeCell ref="E30:H30"/>
    <mergeCell ref="I29:L29"/>
    <mergeCell ref="I30:L3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2023-10-24T05:45:52Z</dcterms:created>
  <dcterms:modified xsi:type="dcterms:W3CDTF">2023-10-24T05:45:59Z</dcterms:modified>
</cp:coreProperties>
</file>