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G16" i="1"/>
  <c r="G15" i="1" s="1"/>
  <c r="H16" i="1"/>
  <c r="H15" i="1" s="1"/>
  <c r="I16" i="1"/>
  <c r="I15" i="1" s="1"/>
  <c r="J16" i="1"/>
  <c r="L16" i="1"/>
  <c r="L15" i="1" s="1"/>
  <c r="K17" i="1"/>
  <c r="K18" i="1"/>
  <c r="K19" i="1"/>
  <c r="D20" i="1"/>
  <c r="E20" i="1"/>
  <c r="F20" i="1"/>
  <c r="G20" i="1"/>
  <c r="H20" i="1"/>
  <c r="I20" i="1"/>
  <c r="K20" i="1" s="1"/>
  <c r="J20" i="1"/>
  <c r="L20" i="1"/>
  <c r="K21" i="1"/>
  <c r="D22" i="1"/>
  <c r="E22" i="1"/>
  <c r="F22" i="1"/>
  <c r="F15" i="1" s="1"/>
  <c r="G22" i="1"/>
  <c r="H22" i="1"/>
  <c r="I22" i="1"/>
  <c r="J22" i="1"/>
  <c r="J15" i="1" s="1"/>
  <c r="L22" i="1"/>
  <c r="K23" i="1"/>
  <c r="D25" i="1"/>
  <c r="D24" i="1" s="1"/>
  <c r="E25" i="1"/>
  <c r="F25" i="1"/>
  <c r="F24" i="1" s="1"/>
  <c r="G25" i="1"/>
  <c r="G24" i="1" s="1"/>
  <c r="H25" i="1"/>
  <c r="H24" i="1" s="1"/>
  <c r="I25" i="1"/>
  <c r="J25" i="1"/>
  <c r="J24" i="1" s="1"/>
  <c r="K25" i="1"/>
  <c r="L25" i="1"/>
  <c r="L24" i="1" s="1"/>
  <c r="K26" i="1"/>
  <c r="K27" i="1"/>
  <c r="K28" i="1"/>
  <c r="K29" i="1"/>
  <c r="K30" i="1"/>
  <c r="K31" i="1"/>
  <c r="K32" i="1"/>
  <c r="K33" i="1"/>
  <c r="K34" i="1"/>
  <c r="K35" i="1"/>
  <c r="D36" i="1"/>
  <c r="E36" i="1"/>
  <c r="E24" i="1" s="1"/>
  <c r="F36" i="1"/>
  <c r="G36" i="1"/>
  <c r="H36" i="1"/>
  <c r="I36" i="1"/>
  <c r="I24" i="1" s="1"/>
  <c r="K24" i="1" s="1"/>
  <c r="J36" i="1"/>
  <c r="L36" i="1"/>
  <c r="K37" i="1"/>
  <c r="D38" i="1"/>
  <c r="E38" i="1"/>
  <c r="F38" i="1"/>
  <c r="G38" i="1"/>
  <c r="H38" i="1"/>
  <c r="I38" i="1"/>
  <c r="J38" i="1"/>
  <c r="K38" i="1"/>
  <c r="L38" i="1"/>
  <c r="K39" i="1"/>
  <c r="K40" i="1"/>
  <c r="K41" i="1"/>
  <c r="K42" i="1"/>
  <c r="D43" i="1"/>
  <c r="E43" i="1"/>
  <c r="F43" i="1"/>
  <c r="G43" i="1"/>
  <c r="H43" i="1"/>
  <c r="I43" i="1"/>
  <c r="K43" i="1" s="1"/>
  <c r="J43" i="1"/>
  <c r="L43" i="1"/>
  <c r="K44" i="1"/>
  <c r="K45" i="1"/>
  <c r="K46" i="1"/>
  <c r="D47" i="1"/>
  <c r="E47" i="1"/>
  <c r="F47" i="1"/>
  <c r="G47" i="1"/>
  <c r="H47" i="1"/>
  <c r="I47" i="1"/>
  <c r="K47" i="1" s="1"/>
  <c r="J47" i="1"/>
  <c r="L47" i="1"/>
  <c r="D48" i="1"/>
  <c r="E48" i="1"/>
  <c r="F48" i="1"/>
  <c r="G48" i="1"/>
  <c r="H48" i="1"/>
  <c r="I48" i="1"/>
  <c r="K48" i="1" s="1"/>
  <c r="J48" i="1"/>
  <c r="L48" i="1"/>
  <c r="D49" i="1"/>
  <c r="E49" i="1"/>
  <c r="F49" i="1"/>
  <c r="G49" i="1"/>
  <c r="H49" i="1"/>
  <c r="I49" i="1"/>
  <c r="J49" i="1"/>
  <c r="K49" i="1"/>
  <c r="L49" i="1"/>
  <c r="K50" i="1"/>
  <c r="D53" i="1"/>
  <c r="D52" i="1" s="1"/>
  <c r="D51" i="1" s="1"/>
  <c r="H53" i="1"/>
  <c r="H52" i="1" s="1"/>
  <c r="H51" i="1" s="1"/>
  <c r="L53" i="1"/>
  <c r="L52" i="1" s="1"/>
  <c r="L51" i="1" s="1"/>
  <c r="D54" i="1"/>
  <c r="E54" i="1"/>
  <c r="E53" i="1" s="1"/>
  <c r="E52" i="1" s="1"/>
  <c r="E51" i="1" s="1"/>
  <c r="F54" i="1"/>
  <c r="F53" i="1" s="1"/>
  <c r="F52" i="1" s="1"/>
  <c r="F51" i="1" s="1"/>
  <c r="G54" i="1"/>
  <c r="G53" i="1" s="1"/>
  <c r="G52" i="1" s="1"/>
  <c r="G51" i="1" s="1"/>
  <c r="H54" i="1"/>
  <c r="I54" i="1"/>
  <c r="I53" i="1" s="1"/>
  <c r="J54" i="1"/>
  <c r="J53" i="1" s="1"/>
  <c r="J52" i="1" s="1"/>
  <c r="J51" i="1" s="1"/>
  <c r="K54" i="1"/>
  <c r="L54" i="1"/>
  <c r="K55" i="1"/>
  <c r="K56" i="1"/>
  <c r="K57" i="1"/>
  <c r="K58" i="1"/>
  <c r="L13" i="1" l="1"/>
  <c r="L12" i="1" s="1"/>
  <c r="L14" i="1"/>
  <c r="G13" i="1"/>
  <c r="G12" i="1" s="1"/>
  <c r="G14" i="1"/>
  <c r="K53" i="1"/>
  <c r="I52" i="1"/>
  <c r="J14" i="1"/>
  <c r="J13" i="1"/>
  <c r="J12" i="1" s="1"/>
  <c r="F14" i="1"/>
  <c r="F13" i="1"/>
  <c r="F12" i="1" s="1"/>
  <c r="I13" i="1"/>
  <c r="K15" i="1"/>
  <c r="I14" i="1"/>
  <c r="K14" i="1" s="1"/>
  <c r="E13" i="1"/>
  <c r="E12" i="1" s="1"/>
  <c r="E14" i="1"/>
  <c r="H13" i="1"/>
  <c r="H12" i="1" s="1"/>
  <c r="H14" i="1"/>
  <c r="D13" i="1"/>
  <c r="D12" i="1" s="1"/>
  <c r="D14" i="1"/>
  <c r="K36" i="1"/>
  <c r="K16" i="1"/>
  <c r="K22" i="1"/>
  <c r="K13" i="1" l="1"/>
  <c r="I12" i="1"/>
  <c r="K12" i="1" s="1"/>
  <c r="I51" i="1"/>
  <c r="K51" i="1" s="1"/>
  <c r="K52" i="1"/>
</calcChain>
</file>

<file path=xl/sharedStrings.xml><?xml version="1.0" encoding="utf-8"?>
<sst xmlns="http://schemas.openxmlformats.org/spreadsheetml/2006/main" count="167" uniqueCount="162">
  <si>
    <t>CENTRALIZAT</t>
  </si>
  <si>
    <t xml:space="preserve"> Anexa 7</t>
  </si>
  <si>
    <t>Cont de executie - Detalierea cheltuielilor - Trimestrul: 3, Anul: 2023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</si>
  <si>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</si>
  <si>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</si>
  <si>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</si>
  <si>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</si>
  <si>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</si>
  <si>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</si>
  <si>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</si>
  <si>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</si>
  <si>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</si>
  <si>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</si>
  <si>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</si>
  <si>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</si>
  <si>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</si>
  <si>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</si>
  <si>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</si>
  <si>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</si>
  <si>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</si>
  <si>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</si>
  <si>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</si>
  <si>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</si>
  <si>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</si>
  <si>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</si>
  <si>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</si>
  <si>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</si>
  <si>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</si>
  <si>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</si>
  <si>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</si>
  <si>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</si>
  <si>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</si>
  <si>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</si>
  <si>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</si>
  <si>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</si>
  <si>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</si>
  <si>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</si>
  <si>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</si>
  <si>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</si>
  <si>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24</t>
  </si>
  <si>
    <t>Îndemnizaţii de hrană</t>
  </si>
  <si>
    <t>10.01.17</t>
  </si>
  <si>
    <t>27</t>
  </si>
  <si>
    <t>Cheltuieli salariale in natura  (cod 10.02.01 la 10.02.06+10.02.30)</t>
  </si>
  <si>
    <t>10.02</t>
  </si>
  <si>
    <t>33</t>
  </si>
  <si>
    <t>Vouchere de vacanţă</t>
  </si>
  <si>
    <t>10.02.06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</si>
  <si>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</si>
  <si>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</si>
  <si>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</si>
  <si>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</si>
  <si>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</si>
  <si>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</si>
  <si>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</si>
  <si>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</si>
  <si>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</si>
  <si>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</si>
  <si>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</si>
  <si>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</si>
  <si>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47</t>
  </si>
  <si>
    <t>Furnituri de birou</t>
  </si>
  <si>
    <t>20.01.01</t>
  </si>
  <si>
    <t>48</t>
  </si>
  <si>
    <t>Materiale pentru curatenie</t>
  </si>
  <si>
    <t>20.01.02</t>
  </si>
  <si>
    <t>49</t>
  </si>
  <si>
    <t>Incalzit, Iluminat si forta motrica</t>
  </si>
  <si>
    <t>20.01.03</t>
  </si>
  <si>
    <t>50</t>
  </si>
  <si>
    <t>Apa, canal si salubritate</t>
  </si>
  <si>
    <t>20.01.04</t>
  </si>
  <si>
    <t>51</t>
  </si>
  <si>
    <t>Carburanti si lubrifianti</t>
  </si>
  <si>
    <t>20.01.05</t>
  </si>
  <si>
    <t>52</t>
  </si>
  <si>
    <t>Piese de schimb</t>
  </si>
  <si>
    <t>20.01.06</t>
  </si>
  <si>
    <t>54</t>
  </si>
  <si>
    <t xml:space="preserve">Posta, telecomunicatii, radio, tv, internet </t>
  </si>
  <si>
    <t>20.01.08</t>
  </si>
  <si>
    <t>55</t>
  </si>
  <si>
    <t xml:space="preserve">Materiale si prestari de servicii cu caracter functional </t>
  </si>
  <si>
    <t>20.01.09</t>
  </si>
  <si>
    <t>56</t>
  </si>
  <si>
    <t>Alte bunuri si servicii pentru intretinere si functionare</t>
  </si>
  <si>
    <t>20.01.30</t>
  </si>
  <si>
    <t>57</t>
  </si>
  <si>
    <t xml:space="preserve">Reparatii curente </t>
  </si>
  <si>
    <t>20.02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</si>
  <si>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</si>
  <si>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</si>
  <si>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</si>
  <si>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</si>
  <si>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</si>
  <si>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</si>
  <si>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</si>
  <si>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</si>
  <si>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</si>
  <si>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</si>
  <si>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</si>
  <si>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</si>
  <si>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75</t>
  </si>
  <si>
    <t>Carti, publicatii si materiale documentare</t>
  </si>
  <si>
    <t>20.11</t>
  </si>
  <si>
    <t>76</t>
  </si>
  <si>
    <t>Consultanta si expertiza</t>
  </si>
  <si>
    <t>20.12</t>
  </si>
  <si>
    <t>78</t>
  </si>
  <si>
    <t>Protectia muncii</t>
  </si>
  <si>
    <t>20.14</t>
  </si>
  <si>
    <t>95</t>
  </si>
  <si>
    <t>Alte cheltuieli  (cod 20.30.01 la 20.30.04+20.30.06+20.30.07+20.30.09+20.30.30)</t>
  </si>
  <si>
    <t>20.30</t>
  </si>
  <si>
    <t>97</t>
  </si>
  <si>
    <t xml:space="preserve">Protocol si reprezentare </t>
  </si>
  <si>
    <t>20.30.02</t>
  </si>
  <si>
    <t>98</t>
  </si>
  <si>
    <t>Prime de asigurare non-viata</t>
  </si>
  <si>
    <t>20.30.03</t>
  </si>
  <si>
    <t>103</t>
  </si>
  <si>
    <t>Alte cheltuieli cu bunuri si servicii</t>
  </si>
  <si>
    <t>20.30.30</t>
  </si>
  <si>
    <t>241</t>
  </si>
  <si>
    <t>PLATI EFECTUATE IN ANII PRECEDENTI SI RECUPERATE IN ANUL CURENT (cod 85)</t>
  </si>
  <si>
    <t>84</t>
  </si>
  <si>
    <t>243</t>
  </si>
  <si>
    <t>TITLUL XXI PLATI EFECTUATE IN ANII PRECEDENTI SI RECUPERATE IN ANUL CURENT</t>
  </si>
  <si>
    <t>85</t>
  </si>
  <si>
    <t>244</t>
  </si>
  <si>
    <t>Plati efectuate in anii precedenti si recuperate in anul curent</t>
  </si>
  <si>
    <t>85.01</t>
  </si>
  <si>
    <t>245</t>
  </si>
  <si>
    <t>Plati efectuate in anii precedenti si recuperate in anul curent - sectiunea functionare</t>
  </si>
  <si>
    <t>85.01.01</t>
  </si>
  <si>
    <t>248</t>
  </si>
  <si>
    <t>SECŢIUNEA DE DEZVOLTARE (cod 51+55+56+58+65+70+79.d+84.d)</t>
  </si>
  <si>
    <t>001.02</t>
  </si>
  <si>
    <t>543</t>
  </si>
  <si>
    <t>CHELTUIELI DE CAPITAL  (cod 71+72)</t>
  </si>
  <si>
    <t>545</t>
  </si>
  <si>
    <t>TITLUL XV  ACTIVE NEFINANCIARE  (cod 71.01 la 71.03)</t>
  </si>
  <si>
    <t>546</t>
  </si>
  <si>
    <t>Active fixe</t>
  </si>
  <si>
    <t>71.01</t>
  </si>
  <si>
    <t>547</t>
  </si>
  <si>
    <t>Constructii</t>
  </si>
  <si>
    <t>71.01.01</t>
  </si>
  <si>
    <t>548</t>
  </si>
  <si>
    <t>Masini, echipamente si mijloace de transport</t>
  </si>
  <si>
    <t>71.01.02</t>
  </si>
  <si>
    <t>549</t>
  </si>
  <si>
    <t>Mobilier, aparatura birotica si alte active corporale</t>
  </si>
  <si>
    <t>71.01.03</t>
  </si>
  <si>
    <t>551</t>
  </si>
  <si>
    <t>Alte active fixe</t>
  </si>
  <si>
    <t>71.01.30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</si>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</sst>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D13+D51</f>
        <v>19000</v>
      </c>
      <c r="E12" s="21">
        <f>E13+E51</f>
        <v>19000</v>
      </c>
      <c r="F12" s="21">
        <f>F13+F51</f>
        <v>1536700</v>
      </c>
      <c r="G12" s="21">
        <f>G13+G51</f>
        <v>1194650</v>
      </c>
      <c r="H12" s="21">
        <f>H13+H51</f>
        <v>1188546</v>
      </c>
      <c r="I12" s="21">
        <f>I13+I51</f>
        <v>1188546</v>
      </c>
      <c r="J12" s="21">
        <f>J13+J51</f>
        <v>1037530</v>
      </c>
      <c r="K12" s="21">
        <f>I12-J12</f>
        <v>151016</v>
      </c>
      <c r="L12" s="21">
        <f>L13+L51</f>
        <v>1076856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D15+D24+D50</f>
        <v>0</v>
      </c>
      <c r="E13" s="21">
        <f>E15+E24+E50</f>
        <v>0</v>
      </c>
      <c r="F13" s="21">
        <f>F15+F24+F50</f>
        <v>1517700</v>
      </c>
      <c r="G13" s="21">
        <f>G15+G24+G50</f>
        <v>1175650</v>
      </c>
      <c r="H13" s="21">
        <f>H15+H24+H50</f>
        <v>1169546</v>
      </c>
      <c r="I13" s="21">
        <f>I15+I24+I50</f>
        <v>1169546</v>
      </c>
      <c r="J13" s="21">
        <f>J15+J24+J50</f>
        <v>1037530</v>
      </c>
      <c r="K13" s="21">
        <f>I13-J13</f>
        <v>132016</v>
      </c>
      <c r="L13" s="21">
        <f>L15+L24+L50</f>
        <v>1028679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D15+D24</f>
        <v>0</v>
      </c>
      <c r="E14" s="21">
        <f>E15+E24</f>
        <v>0</v>
      </c>
      <c r="F14" s="21">
        <f>F15+F24</f>
        <v>1517700</v>
      </c>
      <c r="G14" s="21">
        <f>G15+G24</f>
        <v>1175650</v>
      </c>
      <c r="H14" s="21">
        <f>H15+H24</f>
        <v>1175650</v>
      </c>
      <c r="I14" s="21">
        <f>I15+I24</f>
        <v>1175650</v>
      </c>
      <c r="J14" s="21">
        <f>J15+J24</f>
        <v>1043634</v>
      </c>
      <c r="K14" s="21">
        <f>I14-J14</f>
        <v>132016</v>
      </c>
      <c r="L14" s="21">
        <f>L15+L24</f>
        <v>1028679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D16+D20+D22</f>
        <v>0</v>
      </c>
      <c r="E15" s="21">
        <f>E16+E20+E22</f>
        <v>0</v>
      </c>
      <c r="F15" s="21">
        <f>F16+F20+F22</f>
        <v>1200000</v>
      </c>
      <c r="G15" s="21">
        <f>G16+G20+G22</f>
        <v>913000</v>
      </c>
      <c r="H15" s="21">
        <f>H16+H20+H22</f>
        <v>913000</v>
      </c>
      <c r="I15" s="21">
        <f>I16+I20+I22</f>
        <v>913000</v>
      </c>
      <c r="J15" s="21">
        <f>J16+J20+J22</f>
        <v>868096</v>
      </c>
      <c r="K15" s="21">
        <f>I15-J15</f>
        <v>44904</v>
      </c>
      <c r="L15" s="21">
        <f>L16+L20+L22</f>
        <v>848323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D17+D18+D19</f>
        <v>0</v>
      </c>
      <c r="E16" s="21">
        <f>E17+E18+E19</f>
        <v>0</v>
      </c>
      <c r="F16" s="21">
        <f>F17+F18+F19</f>
        <v>1142000</v>
      </c>
      <c r="G16" s="21">
        <f>G17+G18+G19</f>
        <v>864000</v>
      </c>
      <c r="H16" s="21">
        <f>H17+H18+H19</f>
        <v>864000</v>
      </c>
      <c r="I16" s="21">
        <f>I17+I18+I19</f>
        <v>864000</v>
      </c>
      <c r="J16" s="21">
        <f>J17+J18+J19</f>
        <v>831399</v>
      </c>
      <c r="K16" s="21">
        <f>I16-J16</f>
        <v>32601</v>
      </c>
      <c r="L16" s="21">
        <f>L17+L18+L19</f>
        <v>829658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972000</v>
      </c>
      <c r="G17" s="21">
        <v>729000</v>
      </c>
      <c r="H17" s="21">
        <v>729000</v>
      </c>
      <c r="I17" s="21">
        <v>729000</v>
      </c>
      <c r="J17" s="21">
        <v>728708</v>
      </c>
      <c r="K17" s="21">
        <f>I17-J17</f>
        <v>292</v>
      </c>
      <c r="L17" s="21">
        <v>728325</v>
      </c>
    </row>
    <row r="18" spans="1:12" s="7" customFormat="1" x14ac:dyDescent="0.3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110000</v>
      </c>
      <c r="G18" s="21">
        <v>90000</v>
      </c>
      <c r="H18" s="21">
        <v>90000</v>
      </c>
      <c r="I18" s="21">
        <v>90000</v>
      </c>
      <c r="J18" s="21">
        <v>70198</v>
      </c>
      <c r="K18" s="21">
        <f>I18-J18</f>
        <v>19802</v>
      </c>
      <c r="L18" s="21">
        <v>70454</v>
      </c>
    </row>
    <row r="19" spans="1:12" s="7" customFormat="1" x14ac:dyDescent="0.3">
      <c r="A19" s="20" t="s">
        <v>39</v>
      </c>
      <c r="B19" s="20" t="s">
        <v>40</v>
      </c>
      <c r="C19" s="20" t="s">
        <v>41</v>
      </c>
      <c r="D19" s="21">
        <v>0</v>
      </c>
      <c r="E19" s="21">
        <v>0</v>
      </c>
      <c r="F19" s="21">
        <v>60000</v>
      </c>
      <c r="G19" s="21">
        <v>45000</v>
      </c>
      <c r="H19" s="21">
        <v>45000</v>
      </c>
      <c r="I19" s="21">
        <v>45000</v>
      </c>
      <c r="J19" s="21">
        <v>32493</v>
      </c>
      <c r="K19" s="21">
        <f>I19-J19</f>
        <v>12507</v>
      </c>
      <c r="L19" s="21">
        <v>30879</v>
      </c>
    </row>
    <row r="20" spans="1:12" s="7" customFormat="1" ht="21.6" x14ac:dyDescent="0.3">
      <c r="A20" s="20" t="s">
        <v>42</v>
      </c>
      <c r="B20" s="20" t="s">
        <v>43</v>
      </c>
      <c r="C20" s="20" t="s">
        <v>44</v>
      </c>
      <c r="D20" s="21">
        <f>+D21</f>
        <v>0</v>
      </c>
      <c r="E20" s="21">
        <f>+E21</f>
        <v>0</v>
      </c>
      <c r="F20" s="21">
        <f>+F21</f>
        <v>22000</v>
      </c>
      <c r="G20" s="21">
        <f>+G21</f>
        <v>22000</v>
      </c>
      <c r="H20" s="21">
        <f>+H21</f>
        <v>22000</v>
      </c>
      <c r="I20" s="21">
        <f>+I21</f>
        <v>22000</v>
      </c>
      <c r="J20" s="21">
        <f>+J21</f>
        <v>18125</v>
      </c>
      <c r="K20" s="21">
        <f>I20-J20</f>
        <v>3875</v>
      </c>
      <c r="L20" s="21">
        <f>+L21</f>
        <v>0</v>
      </c>
    </row>
    <row r="21" spans="1:12" s="7" customFormat="1" x14ac:dyDescent="0.3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22000</v>
      </c>
      <c r="G21" s="21">
        <v>22000</v>
      </c>
      <c r="H21" s="21">
        <v>22000</v>
      </c>
      <c r="I21" s="21">
        <v>22000</v>
      </c>
      <c r="J21" s="21">
        <v>18125</v>
      </c>
      <c r="K21" s="21">
        <f>I21-J21</f>
        <v>3875</v>
      </c>
      <c r="L21" s="21">
        <v>0</v>
      </c>
    </row>
    <row r="22" spans="1:12" s="7" customFormat="1" x14ac:dyDescent="0.3">
      <c r="A22" s="20" t="s">
        <v>48</v>
      </c>
      <c r="B22" s="20" t="s">
        <v>49</v>
      </c>
      <c r="C22" s="20" t="s">
        <v>50</v>
      </c>
      <c r="D22" s="21">
        <f>+D23</f>
        <v>0</v>
      </c>
      <c r="E22" s="21">
        <f>+E23</f>
        <v>0</v>
      </c>
      <c r="F22" s="21">
        <f>+F23</f>
        <v>36000</v>
      </c>
      <c r="G22" s="21">
        <f>+G23</f>
        <v>27000</v>
      </c>
      <c r="H22" s="21">
        <f>+H23</f>
        <v>27000</v>
      </c>
      <c r="I22" s="21">
        <f>+I23</f>
        <v>27000</v>
      </c>
      <c r="J22" s="21">
        <f>+J23</f>
        <v>18572</v>
      </c>
      <c r="K22" s="21">
        <f>I22-J22</f>
        <v>8428</v>
      </c>
      <c r="L22" s="21">
        <f>+L23</f>
        <v>18665</v>
      </c>
    </row>
    <row r="23" spans="1:12" s="7" customFormat="1" x14ac:dyDescent="0.3">
      <c r="A23" s="20" t="s">
        <v>51</v>
      </c>
      <c r="B23" s="20" t="s">
        <v>52</v>
      </c>
      <c r="C23" s="20" t="s">
        <v>53</v>
      </c>
      <c r="D23" s="21">
        <v>0</v>
      </c>
      <c r="E23" s="21">
        <v>0</v>
      </c>
      <c r="F23" s="21">
        <v>36000</v>
      </c>
      <c r="G23" s="21">
        <v>27000</v>
      </c>
      <c r="H23" s="21">
        <v>27000</v>
      </c>
      <c r="I23" s="21">
        <v>27000</v>
      </c>
      <c r="J23" s="21">
        <v>18572</v>
      </c>
      <c r="K23" s="21">
        <f>I23-J23</f>
        <v>8428</v>
      </c>
      <c r="L23" s="21">
        <v>18665</v>
      </c>
    </row>
    <row r="24" spans="1:12" s="7" customFormat="1" ht="21.6" x14ac:dyDescent="0.3">
      <c r="A24" s="20" t="s">
        <v>54</v>
      </c>
      <c r="B24" s="20" t="s">
        <v>55</v>
      </c>
      <c r="C24" s="20" t="s">
        <v>56</v>
      </c>
      <c r="D24" s="21">
        <f>D25+D35+D36+D38+D40+D41+D42+D43</f>
        <v>0</v>
      </c>
      <c r="E24" s="21">
        <f>E25+E35+E36+E38+E40+E41+E42+E43</f>
        <v>0</v>
      </c>
      <c r="F24" s="21">
        <f>F25+F35+F36+F38+F40+F41+F42+F43</f>
        <v>317700</v>
      </c>
      <c r="G24" s="21">
        <f>G25+G35+G36+G38+G40+G41+G42+G43</f>
        <v>262650</v>
      </c>
      <c r="H24" s="21">
        <f>H25+H35+H36+H38+H40+H41+H42+H43</f>
        <v>262650</v>
      </c>
      <c r="I24" s="21">
        <f>I25+I35+I36+I38+I40+I41+I42+I43</f>
        <v>262650</v>
      </c>
      <c r="J24" s="21">
        <f>J25+J35+J36+J38+J40+J41+J42+J43</f>
        <v>175538</v>
      </c>
      <c r="K24" s="21">
        <f>I24-J24</f>
        <v>87112</v>
      </c>
      <c r="L24" s="21">
        <f>L25+L35+L36+L38+L40+L41+L42+L43</f>
        <v>180356</v>
      </c>
    </row>
    <row r="25" spans="1:12" s="7" customFormat="1" x14ac:dyDescent="0.3">
      <c r="A25" s="20" t="s">
        <v>57</v>
      </c>
      <c r="B25" s="20" t="s">
        <v>58</v>
      </c>
      <c r="C25" s="20" t="s">
        <v>59</v>
      </c>
      <c r="D25" s="21">
        <f>D26+D27+D28+D29+D30+D31+D32+D33+D34</f>
        <v>0</v>
      </c>
      <c r="E25" s="21">
        <f>E26+E27+E28+E29+E30+E31+E32+E33+E34</f>
        <v>0</v>
      </c>
      <c r="F25" s="21">
        <f>F26+F27+F28+F29+F30+F31+F32+F33+F34</f>
        <v>189000</v>
      </c>
      <c r="G25" s="21">
        <f>G26+G27+G28+G29+G30+G31+G32+G33+G34</f>
        <v>149950</v>
      </c>
      <c r="H25" s="21">
        <f>H26+H27+H28+H29+H30+H31+H32+H33+H34</f>
        <v>149950</v>
      </c>
      <c r="I25" s="21">
        <f>I26+I27+I28+I29+I30+I31+I32+I33+I34</f>
        <v>149950</v>
      </c>
      <c r="J25" s="21">
        <f>J26+J27+J28+J29+J30+J31+J32+J33+J34</f>
        <v>112939</v>
      </c>
      <c r="K25" s="21">
        <f>I25-J25</f>
        <v>37011</v>
      </c>
      <c r="L25" s="21">
        <f>L26+L27+L28+L29+L30+L31+L32+L33+L34</f>
        <v>125504</v>
      </c>
    </row>
    <row r="26" spans="1:12" s="7" customFormat="1" x14ac:dyDescent="0.3">
      <c r="A26" s="20" t="s">
        <v>60</v>
      </c>
      <c r="B26" s="20" t="s">
        <v>61</v>
      </c>
      <c r="C26" s="20" t="s">
        <v>62</v>
      </c>
      <c r="D26" s="21">
        <v>0</v>
      </c>
      <c r="E26" s="21">
        <v>0</v>
      </c>
      <c r="F26" s="21">
        <v>9000</v>
      </c>
      <c r="G26" s="21">
        <v>7000</v>
      </c>
      <c r="H26" s="21">
        <v>7000</v>
      </c>
      <c r="I26" s="21">
        <v>7000</v>
      </c>
      <c r="J26" s="21">
        <v>3116</v>
      </c>
      <c r="K26" s="21">
        <f>I26-J26</f>
        <v>3884</v>
      </c>
      <c r="L26" s="21">
        <v>6445</v>
      </c>
    </row>
    <row r="27" spans="1:12" s="7" customFormat="1" x14ac:dyDescent="0.3">
      <c r="A27" s="20" t="s">
        <v>63</v>
      </c>
      <c r="B27" s="20" t="s">
        <v>64</v>
      </c>
      <c r="C27" s="20" t="s">
        <v>65</v>
      </c>
      <c r="D27" s="21">
        <v>0</v>
      </c>
      <c r="E27" s="21">
        <v>0</v>
      </c>
      <c r="F27" s="21">
        <v>2000</v>
      </c>
      <c r="G27" s="21">
        <v>1200</v>
      </c>
      <c r="H27" s="21">
        <v>1200</v>
      </c>
      <c r="I27" s="21">
        <v>1200</v>
      </c>
      <c r="J27" s="21">
        <v>607</v>
      </c>
      <c r="K27" s="21">
        <f>I27-J27</f>
        <v>593</v>
      </c>
      <c r="L27" s="21">
        <v>1362</v>
      </c>
    </row>
    <row r="28" spans="1:12" s="7" customFormat="1" x14ac:dyDescent="0.3">
      <c r="A28" s="20" t="s">
        <v>66</v>
      </c>
      <c r="B28" s="20" t="s">
        <v>67</v>
      </c>
      <c r="C28" s="20" t="s">
        <v>68</v>
      </c>
      <c r="D28" s="21">
        <v>0</v>
      </c>
      <c r="E28" s="21">
        <v>0</v>
      </c>
      <c r="F28" s="21">
        <v>10000</v>
      </c>
      <c r="G28" s="21">
        <v>8000</v>
      </c>
      <c r="H28" s="21">
        <v>8000</v>
      </c>
      <c r="I28" s="21">
        <v>8000</v>
      </c>
      <c r="J28" s="21">
        <v>5521</v>
      </c>
      <c r="K28" s="21">
        <f>I28-J28</f>
        <v>2479</v>
      </c>
      <c r="L28" s="21">
        <v>5521</v>
      </c>
    </row>
    <row r="29" spans="1:12" s="7" customFormat="1" x14ac:dyDescent="0.3">
      <c r="A29" s="20" t="s">
        <v>69</v>
      </c>
      <c r="B29" s="20" t="s">
        <v>70</v>
      </c>
      <c r="C29" s="20" t="s">
        <v>71</v>
      </c>
      <c r="D29" s="21">
        <v>0</v>
      </c>
      <c r="E29" s="21">
        <v>0</v>
      </c>
      <c r="F29" s="21">
        <v>1000</v>
      </c>
      <c r="G29" s="21">
        <v>750</v>
      </c>
      <c r="H29" s="21">
        <v>750</v>
      </c>
      <c r="I29" s="21">
        <v>750</v>
      </c>
      <c r="J29" s="21">
        <v>733</v>
      </c>
      <c r="K29" s="21">
        <f>I29-J29</f>
        <v>17</v>
      </c>
      <c r="L29" s="21">
        <v>818</v>
      </c>
    </row>
    <row r="30" spans="1:12" s="7" customFormat="1" x14ac:dyDescent="0.3">
      <c r="A30" s="20" t="s">
        <v>72</v>
      </c>
      <c r="B30" s="20" t="s">
        <v>73</v>
      </c>
      <c r="C30" s="20" t="s">
        <v>74</v>
      </c>
      <c r="D30" s="21">
        <v>0</v>
      </c>
      <c r="E30" s="21">
        <v>0</v>
      </c>
      <c r="F30" s="21">
        <v>17000</v>
      </c>
      <c r="G30" s="21">
        <v>12000</v>
      </c>
      <c r="H30" s="21">
        <v>12000</v>
      </c>
      <c r="I30" s="21">
        <v>12000</v>
      </c>
      <c r="J30" s="21">
        <v>7702</v>
      </c>
      <c r="K30" s="21">
        <f>I30-J30</f>
        <v>4298</v>
      </c>
      <c r="L30" s="21">
        <v>14524</v>
      </c>
    </row>
    <row r="31" spans="1:12" s="7" customFormat="1" x14ac:dyDescent="0.3">
      <c r="A31" s="20" t="s">
        <v>75</v>
      </c>
      <c r="B31" s="20" t="s">
        <v>76</v>
      </c>
      <c r="C31" s="20" t="s">
        <v>77</v>
      </c>
      <c r="D31" s="21">
        <v>0</v>
      </c>
      <c r="E31" s="21">
        <v>0</v>
      </c>
      <c r="F31" s="21">
        <v>10000</v>
      </c>
      <c r="G31" s="21">
        <v>9000</v>
      </c>
      <c r="H31" s="21">
        <v>9000</v>
      </c>
      <c r="I31" s="21">
        <v>9000</v>
      </c>
      <c r="J31" s="21">
        <v>223</v>
      </c>
      <c r="K31" s="21">
        <f>I31-J31</f>
        <v>8777</v>
      </c>
      <c r="L31" s="21">
        <v>223</v>
      </c>
    </row>
    <row r="32" spans="1:12" s="7" customFormat="1" x14ac:dyDescent="0.3">
      <c r="A32" s="20" t="s">
        <v>78</v>
      </c>
      <c r="B32" s="20" t="s">
        <v>79</v>
      </c>
      <c r="C32" s="20" t="s">
        <v>80</v>
      </c>
      <c r="D32" s="21">
        <v>0</v>
      </c>
      <c r="E32" s="21">
        <v>0</v>
      </c>
      <c r="F32" s="21">
        <v>45000</v>
      </c>
      <c r="G32" s="21">
        <v>35000</v>
      </c>
      <c r="H32" s="21">
        <v>35000</v>
      </c>
      <c r="I32" s="21">
        <v>35000</v>
      </c>
      <c r="J32" s="21">
        <v>32101</v>
      </c>
      <c r="K32" s="21">
        <f>I32-J32</f>
        <v>2899</v>
      </c>
      <c r="L32" s="21">
        <v>33825</v>
      </c>
    </row>
    <row r="33" spans="1:12" s="7" customFormat="1" x14ac:dyDescent="0.3">
      <c r="A33" s="20" t="s">
        <v>81</v>
      </c>
      <c r="B33" s="20" t="s">
        <v>82</v>
      </c>
      <c r="C33" s="20" t="s">
        <v>83</v>
      </c>
      <c r="D33" s="21">
        <v>0</v>
      </c>
      <c r="E33" s="21">
        <v>0</v>
      </c>
      <c r="F33" s="21">
        <v>67000</v>
      </c>
      <c r="G33" s="21">
        <v>52000</v>
      </c>
      <c r="H33" s="21">
        <v>52000</v>
      </c>
      <c r="I33" s="21">
        <v>52000</v>
      </c>
      <c r="J33" s="21">
        <v>39516</v>
      </c>
      <c r="K33" s="21">
        <f>I33-J33</f>
        <v>12484</v>
      </c>
      <c r="L33" s="21">
        <v>39516</v>
      </c>
    </row>
    <row r="34" spans="1:12" s="7" customFormat="1" x14ac:dyDescent="0.3">
      <c r="A34" s="20" t="s">
        <v>84</v>
      </c>
      <c r="B34" s="20" t="s">
        <v>85</v>
      </c>
      <c r="C34" s="20" t="s">
        <v>86</v>
      </c>
      <c r="D34" s="21">
        <v>0</v>
      </c>
      <c r="E34" s="21">
        <v>0</v>
      </c>
      <c r="F34" s="21">
        <v>28000</v>
      </c>
      <c r="G34" s="21">
        <v>25000</v>
      </c>
      <c r="H34" s="21">
        <v>25000</v>
      </c>
      <c r="I34" s="21">
        <v>25000</v>
      </c>
      <c r="J34" s="21">
        <v>23420</v>
      </c>
      <c r="K34" s="21">
        <f>I34-J34</f>
        <v>1580</v>
      </c>
      <c r="L34" s="21">
        <v>23270</v>
      </c>
    </row>
    <row r="35" spans="1:12" s="7" customFormat="1" x14ac:dyDescent="0.3">
      <c r="A35" s="20" t="s">
        <v>87</v>
      </c>
      <c r="B35" s="20" t="s">
        <v>88</v>
      </c>
      <c r="C35" s="20" t="s">
        <v>89</v>
      </c>
      <c r="D35" s="21">
        <v>0</v>
      </c>
      <c r="E35" s="21">
        <v>0</v>
      </c>
      <c r="F35" s="21">
        <v>26000</v>
      </c>
      <c r="G35" s="21">
        <v>26000</v>
      </c>
      <c r="H35" s="21">
        <v>26000</v>
      </c>
      <c r="I35" s="21">
        <v>26000</v>
      </c>
      <c r="J35" s="21">
        <v>0</v>
      </c>
      <c r="K35" s="21">
        <f>I35-J35</f>
        <v>26000</v>
      </c>
      <c r="L35" s="21">
        <v>0</v>
      </c>
    </row>
    <row r="36" spans="1:12" s="7" customFormat="1" ht="21.6" x14ac:dyDescent="0.3">
      <c r="A36" s="20" t="s">
        <v>90</v>
      </c>
      <c r="B36" s="20" t="s">
        <v>91</v>
      </c>
      <c r="C36" s="20" t="s">
        <v>92</v>
      </c>
      <c r="D36" s="21">
        <f>+D37</f>
        <v>0</v>
      </c>
      <c r="E36" s="21">
        <f>+E37</f>
        <v>0</v>
      </c>
      <c r="F36" s="21">
        <f>+F37</f>
        <v>14700</v>
      </c>
      <c r="G36" s="21">
        <f>+G37</f>
        <v>10200</v>
      </c>
      <c r="H36" s="21">
        <f>+H37</f>
        <v>10200</v>
      </c>
      <c r="I36" s="21">
        <f>+I37</f>
        <v>10200</v>
      </c>
      <c r="J36" s="21">
        <f>+J37</f>
        <v>5031</v>
      </c>
      <c r="K36" s="21">
        <f>I36-J36</f>
        <v>5169</v>
      </c>
      <c r="L36" s="21">
        <f>+L37</f>
        <v>844</v>
      </c>
    </row>
    <row r="37" spans="1:12" s="7" customFormat="1" x14ac:dyDescent="0.3">
      <c r="A37" s="20" t="s">
        <v>93</v>
      </c>
      <c r="B37" s="20" t="s">
        <v>94</v>
      </c>
      <c r="C37" s="20" t="s">
        <v>95</v>
      </c>
      <c r="D37" s="21">
        <v>0</v>
      </c>
      <c r="E37" s="21">
        <v>0</v>
      </c>
      <c r="F37" s="21">
        <v>14700</v>
      </c>
      <c r="G37" s="21">
        <v>10200</v>
      </c>
      <c r="H37" s="21">
        <v>10200</v>
      </c>
      <c r="I37" s="21">
        <v>10200</v>
      </c>
      <c r="J37" s="21">
        <v>5031</v>
      </c>
      <c r="K37" s="21">
        <f>I37-J37</f>
        <v>5169</v>
      </c>
      <c r="L37" s="21">
        <v>844</v>
      </c>
    </row>
    <row r="38" spans="1:12" s="7" customFormat="1" ht="21.6" x14ac:dyDescent="0.3">
      <c r="A38" s="20" t="s">
        <v>96</v>
      </c>
      <c r="B38" s="20" t="s">
        <v>97</v>
      </c>
      <c r="C38" s="20" t="s">
        <v>98</v>
      </c>
      <c r="D38" s="21">
        <f>D39</f>
        <v>0</v>
      </c>
      <c r="E38" s="21">
        <f>E39</f>
        <v>0</v>
      </c>
      <c r="F38" s="21">
        <f>F39</f>
        <v>1000</v>
      </c>
      <c r="G38" s="21">
        <f>G39</f>
        <v>1000</v>
      </c>
      <c r="H38" s="21">
        <f>H39</f>
        <v>1000</v>
      </c>
      <c r="I38" s="21">
        <f>I39</f>
        <v>1000</v>
      </c>
      <c r="J38" s="21">
        <f>J39</f>
        <v>0</v>
      </c>
      <c r="K38" s="21">
        <f>I38-J38</f>
        <v>1000</v>
      </c>
      <c r="L38" s="21">
        <f>L39</f>
        <v>0</v>
      </c>
    </row>
    <row r="39" spans="1:12" s="7" customFormat="1" x14ac:dyDescent="0.3">
      <c r="A39" s="20" t="s">
        <v>99</v>
      </c>
      <c r="B39" s="20" t="s">
        <v>100</v>
      </c>
      <c r="C39" s="20" t="s">
        <v>101</v>
      </c>
      <c r="D39" s="21">
        <v>0</v>
      </c>
      <c r="E39" s="21">
        <v>0</v>
      </c>
      <c r="F39" s="21">
        <v>1000</v>
      </c>
      <c r="G39" s="21">
        <v>1000</v>
      </c>
      <c r="H39" s="21">
        <v>1000</v>
      </c>
      <c r="I39" s="21">
        <v>1000</v>
      </c>
      <c r="J39" s="21">
        <v>0</v>
      </c>
      <c r="K39" s="21">
        <f>I39-J39</f>
        <v>1000</v>
      </c>
      <c r="L39" s="21">
        <v>0</v>
      </c>
    </row>
    <row r="40" spans="1:12" s="7" customFormat="1" x14ac:dyDescent="0.3">
      <c r="A40" s="20" t="s">
        <v>102</v>
      </c>
      <c r="B40" s="20" t="s">
        <v>103</v>
      </c>
      <c r="C40" s="20" t="s">
        <v>104</v>
      </c>
      <c r="D40" s="21">
        <v>0</v>
      </c>
      <c r="E40" s="21">
        <v>0</v>
      </c>
      <c r="F40" s="21">
        <v>1000</v>
      </c>
      <c r="G40" s="21">
        <v>500</v>
      </c>
      <c r="H40" s="21">
        <v>500</v>
      </c>
      <c r="I40" s="21">
        <v>500</v>
      </c>
      <c r="J40" s="21">
        <v>0</v>
      </c>
      <c r="K40" s="21">
        <f>I40-J40</f>
        <v>500</v>
      </c>
      <c r="L40" s="21">
        <v>0</v>
      </c>
    </row>
    <row r="41" spans="1:12" s="7" customFormat="1" x14ac:dyDescent="0.3">
      <c r="A41" s="20" t="s">
        <v>105</v>
      </c>
      <c r="B41" s="20" t="s">
        <v>106</v>
      </c>
      <c r="C41" s="20" t="s">
        <v>107</v>
      </c>
      <c r="D41" s="21">
        <v>0</v>
      </c>
      <c r="E41" s="21">
        <v>0</v>
      </c>
      <c r="F41" s="21">
        <v>9000</v>
      </c>
      <c r="G41" s="21">
        <v>9000</v>
      </c>
      <c r="H41" s="21">
        <v>9000</v>
      </c>
      <c r="I41" s="21">
        <v>9000</v>
      </c>
      <c r="J41" s="21">
        <v>5600</v>
      </c>
      <c r="K41" s="21">
        <f>I41-J41</f>
        <v>3400</v>
      </c>
      <c r="L41" s="21">
        <v>5600</v>
      </c>
    </row>
    <row r="42" spans="1:12" s="7" customFormat="1" x14ac:dyDescent="0.3">
      <c r="A42" s="20" t="s">
        <v>108</v>
      </c>
      <c r="B42" s="20" t="s">
        <v>109</v>
      </c>
      <c r="C42" s="20" t="s">
        <v>110</v>
      </c>
      <c r="D42" s="21">
        <v>0</v>
      </c>
      <c r="E42" s="21">
        <v>0</v>
      </c>
      <c r="F42" s="21">
        <v>5000</v>
      </c>
      <c r="G42" s="21">
        <v>5000</v>
      </c>
      <c r="H42" s="21">
        <v>5000</v>
      </c>
      <c r="I42" s="21">
        <v>5000</v>
      </c>
      <c r="J42" s="21">
        <v>450</v>
      </c>
      <c r="K42" s="21">
        <f>I42-J42</f>
        <v>4550</v>
      </c>
      <c r="L42" s="21">
        <v>450</v>
      </c>
    </row>
    <row r="43" spans="1:12" s="7" customFormat="1" ht="21.6" x14ac:dyDescent="0.3">
      <c r="A43" s="20" t="s">
        <v>111</v>
      </c>
      <c r="B43" s="20" t="s">
        <v>112</v>
      </c>
      <c r="C43" s="20" t="s">
        <v>113</v>
      </c>
      <c r="D43" s="21">
        <f>+D44+D45+D46</f>
        <v>0</v>
      </c>
      <c r="E43" s="21">
        <f>+E44+E45+E46</f>
        <v>0</v>
      </c>
      <c r="F43" s="21">
        <f>+F44+F45+F46</f>
        <v>72000</v>
      </c>
      <c r="G43" s="21">
        <f>+G44+G45+G46</f>
        <v>61000</v>
      </c>
      <c r="H43" s="21">
        <f>+H44+H45+H46</f>
        <v>61000</v>
      </c>
      <c r="I43" s="21">
        <f>+I44+I45+I46</f>
        <v>61000</v>
      </c>
      <c r="J43" s="21">
        <f>+J44+J45+J46</f>
        <v>51518</v>
      </c>
      <c r="K43" s="21">
        <f>I43-J43</f>
        <v>9482</v>
      </c>
      <c r="L43" s="21">
        <f>+L44+L45+L46</f>
        <v>47958</v>
      </c>
    </row>
    <row r="44" spans="1:12" s="7" customFormat="1" x14ac:dyDescent="0.3">
      <c r="A44" s="20" t="s">
        <v>114</v>
      </c>
      <c r="B44" s="20" t="s">
        <v>115</v>
      </c>
      <c r="C44" s="20" t="s">
        <v>116</v>
      </c>
      <c r="D44" s="21">
        <v>0</v>
      </c>
      <c r="E44" s="21">
        <v>0</v>
      </c>
      <c r="F44" s="21">
        <v>2000</v>
      </c>
      <c r="G44" s="21">
        <v>2000</v>
      </c>
      <c r="H44" s="21">
        <v>2000</v>
      </c>
      <c r="I44" s="21">
        <v>2000</v>
      </c>
      <c r="J44" s="21">
        <v>440</v>
      </c>
      <c r="K44" s="21">
        <f>I44-J44</f>
        <v>1560</v>
      </c>
      <c r="L44" s="21">
        <v>440</v>
      </c>
    </row>
    <row r="45" spans="1:12" s="7" customFormat="1" x14ac:dyDescent="0.3">
      <c r="A45" s="20" t="s">
        <v>117</v>
      </c>
      <c r="B45" s="20" t="s">
        <v>118</v>
      </c>
      <c r="C45" s="20" t="s">
        <v>119</v>
      </c>
      <c r="D45" s="21">
        <v>0</v>
      </c>
      <c r="E45" s="21">
        <v>0</v>
      </c>
      <c r="F45" s="21">
        <v>5000</v>
      </c>
      <c r="G45" s="21">
        <v>4000</v>
      </c>
      <c r="H45" s="21">
        <v>4000</v>
      </c>
      <c r="I45" s="21">
        <v>4000</v>
      </c>
      <c r="J45" s="21">
        <v>1495</v>
      </c>
      <c r="K45" s="21">
        <f>I45-J45</f>
        <v>2505</v>
      </c>
      <c r="L45" s="21">
        <v>1495</v>
      </c>
    </row>
    <row r="46" spans="1:12" s="7" customFormat="1" x14ac:dyDescent="0.3">
      <c r="A46" s="20" t="s">
        <v>120</v>
      </c>
      <c r="B46" s="20" t="s">
        <v>121</v>
      </c>
      <c r="C46" s="20" t="s">
        <v>122</v>
      </c>
      <c r="D46" s="21">
        <v>0</v>
      </c>
      <c r="E46" s="21">
        <v>0</v>
      </c>
      <c r="F46" s="21">
        <v>65000</v>
      </c>
      <c r="G46" s="21">
        <v>55000</v>
      </c>
      <c r="H46" s="21">
        <v>55000</v>
      </c>
      <c r="I46" s="21">
        <v>55000</v>
      </c>
      <c r="J46" s="21">
        <v>49583</v>
      </c>
      <c r="K46" s="21">
        <f>I46-J46</f>
        <v>5417</v>
      </c>
      <c r="L46" s="21">
        <v>46023</v>
      </c>
    </row>
    <row r="47" spans="1:12" s="7" customFormat="1" ht="21.6" x14ac:dyDescent="0.3">
      <c r="A47" s="20" t="s">
        <v>123</v>
      </c>
      <c r="B47" s="20" t="s">
        <v>124</v>
      </c>
      <c r="C47" s="20" t="s">
        <v>125</v>
      </c>
      <c r="D47" s="21">
        <f>D50</f>
        <v>0</v>
      </c>
      <c r="E47" s="21">
        <f>E50</f>
        <v>0</v>
      </c>
      <c r="F47" s="21">
        <f>F50</f>
        <v>0</v>
      </c>
      <c r="G47" s="21">
        <f>G50</f>
        <v>0</v>
      </c>
      <c r="H47" s="21">
        <f>H50</f>
        <v>-6104</v>
      </c>
      <c r="I47" s="21">
        <f>I50</f>
        <v>-6104</v>
      </c>
      <c r="J47" s="21">
        <f>J50</f>
        <v>-6104</v>
      </c>
      <c r="K47" s="21">
        <f>I47-J47</f>
        <v>0</v>
      </c>
      <c r="L47" s="21">
        <f>L50</f>
        <v>0</v>
      </c>
    </row>
    <row r="48" spans="1:12" s="7" customFormat="1" ht="21.6" x14ac:dyDescent="0.3">
      <c r="A48" s="20" t="s">
        <v>126</v>
      </c>
      <c r="B48" s="20" t="s">
        <v>127</v>
      </c>
      <c r="C48" s="20" t="s">
        <v>128</v>
      </c>
      <c r="D48" s="21">
        <f>D50</f>
        <v>0</v>
      </c>
      <c r="E48" s="21">
        <f>E50</f>
        <v>0</v>
      </c>
      <c r="F48" s="21">
        <f>F50</f>
        <v>0</v>
      </c>
      <c r="G48" s="21">
        <f>G50</f>
        <v>0</v>
      </c>
      <c r="H48" s="21">
        <f>H50</f>
        <v>-6104</v>
      </c>
      <c r="I48" s="21">
        <f>I50</f>
        <v>-6104</v>
      </c>
      <c r="J48" s="21">
        <f>J50</f>
        <v>-6104</v>
      </c>
      <c r="K48" s="21">
        <f>I48-J48</f>
        <v>0</v>
      </c>
      <c r="L48" s="21">
        <f>L50</f>
        <v>0</v>
      </c>
    </row>
    <row r="49" spans="1:12" s="7" customFormat="1" ht="21.6" x14ac:dyDescent="0.3">
      <c r="A49" s="20" t="s">
        <v>129</v>
      </c>
      <c r="B49" s="20" t="s">
        <v>130</v>
      </c>
      <c r="C49" s="20" t="s">
        <v>131</v>
      </c>
      <c r="D49" s="21">
        <f>D50</f>
        <v>0</v>
      </c>
      <c r="E49" s="21">
        <f>E50</f>
        <v>0</v>
      </c>
      <c r="F49" s="21">
        <f>F50</f>
        <v>0</v>
      </c>
      <c r="G49" s="21">
        <f>G50</f>
        <v>0</v>
      </c>
      <c r="H49" s="21">
        <f>H50</f>
        <v>-6104</v>
      </c>
      <c r="I49" s="21">
        <f>I50</f>
        <v>-6104</v>
      </c>
      <c r="J49" s="21">
        <f>J50</f>
        <v>-6104</v>
      </c>
      <c r="K49" s="21">
        <f>I49-J49</f>
        <v>0</v>
      </c>
      <c r="L49" s="21">
        <f>L50</f>
        <v>0</v>
      </c>
    </row>
    <row r="50" spans="1:12" s="7" customFormat="1" ht="21.6" x14ac:dyDescent="0.3">
      <c r="A50" s="20" t="s">
        <v>132</v>
      </c>
      <c r="B50" s="20" t="s">
        <v>133</v>
      </c>
      <c r="C50" s="20" t="s">
        <v>134</v>
      </c>
      <c r="D50" s="21">
        <v>0</v>
      </c>
      <c r="E50" s="21">
        <v>0</v>
      </c>
      <c r="F50" s="21">
        <v>0</v>
      </c>
      <c r="G50" s="21">
        <v>0</v>
      </c>
      <c r="H50" s="21">
        <v>-6104</v>
      </c>
      <c r="I50" s="21">
        <v>-6104</v>
      </c>
      <c r="J50" s="21">
        <v>-6104</v>
      </c>
      <c r="K50" s="21">
        <f>I50-J50</f>
        <v>0</v>
      </c>
      <c r="L50" s="21">
        <v>0</v>
      </c>
    </row>
    <row r="51" spans="1:12" s="7" customFormat="1" ht="21.6" x14ac:dyDescent="0.3">
      <c r="A51" s="20" t="s">
        <v>135</v>
      </c>
      <c r="B51" s="20" t="s">
        <v>136</v>
      </c>
      <c r="C51" s="20" t="s">
        <v>137</v>
      </c>
      <c r="D51" s="21">
        <f>+D52</f>
        <v>19000</v>
      </c>
      <c r="E51" s="21">
        <f>+E52</f>
        <v>19000</v>
      </c>
      <c r="F51" s="21">
        <f>+F52</f>
        <v>19000</v>
      </c>
      <c r="G51" s="21">
        <f>+G52</f>
        <v>19000</v>
      </c>
      <c r="H51" s="21">
        <f>+H52</f>
        <v>19000</v>
      </c>
      <c r="I51" s="21">
        <f>+I52</f>
        <v>19000</v>
      </c>
      <c r="J51" s="21">
        <f>+J52</f>
        <v>0</v>
      </c>
      <c r="K51" s="21">
        <f>I51-J51</f>
        <v>19000</v>
      </c>
      <c r="L51" s="21">
        <f>+L52</f>
        <v>48177</v>
      </c>
    </row>
    <row r="52" spans="1:12" s="7" customFormat="1" x14ac:dyDescent="0.3">
      <c r="A52" s="20" t="s">
        <v>138</v>
      </c>
      <c r="B52" s="20" t="s">
        <v>139</v>
      </c>
      <c r="C52" s="20" t="s">
        <v>96</v>
      </c>
      <c r="D52" s="21">
        <f>D53</f>
        <v>19000</v>
      </c>
      <c r="E52" s="21">
        <f>E53</f>
        <v>19000</v>
      </c>
      <c r="F52" s="21">
        <f>F53</f>
        <v>19000</v>
      </c>
      <c r="G52" s="21">
        <f>G53</f>
        <v>19000</v>
      </c>
      <c r="H52" s="21">
        <f>H53</f>
        <v>19000</v>
      </c>
      <c r="I52" s="21">
        <f>I53</f>
        <v>19000</v>
      </c>
      <c r="J52" s="21">
        <f>J53</f>
        <v>0</v>
      </c>
      <c r="K52" s="21">
        <f>I52-J52</f>
        <v>19000</v>
      </c>
      <c r="L52" s="21">
        <f>L53</f>
        <v>48177</v>
      </c>
    </row>
    <row r="53" spans="1:12" s="7" customFormat="1" ht="21.6" x14ac:dyDescent="0.3">
      <c r="A53" s="20" t="s">
        <v>140</v>
      </c>
      <c r="B53" s="20" t="s">
        <v>141</v>
      </c>
      <c r="C53" s="20" t="s">
        <v>99</v>
      </c>
      <c r="D53" s="21">
        <f>D54</f>
        <v>19000</v>
      </c>
      <c r="E53" s="21">
        <f>E54</f>
        <v>19000</v>
      </c>
      <c r="F53" s="21">
        <f>F54</f>
        <v>19000</v>
      </c>
      <c r="G53" s="21">
        <f>G54</f>
        <v>19000</v>
      </c>
      <c r="H53" s="21">
        <f>H54</f>
        <v>19000</v>
      </c>
      <c r="I53" s="21">
        <f>I54</f>
        <v>19000</v>
      </c>
      <c r="J53" s="21">
        <f>J54</f>
        <v>0</v>
      </c>
      <c r="K53" s="21">
        <f>I53-J53</f>
        <v>19000</v>
      </c>
      <c r="L53" s="21">
        <f>L54</f>
        <v>48177</v>
      </c>
    </row>
    <row r="54" spans="1:12" s="7" customFormat="1" x14ac:dyDescent="0.3">
      <c r="A54" s="20" t="s">
        <v>142</v>
      </c>
      <c r="B54" s="20" t="s">
        <v>143</v>
      </c>
      <c r="C54" s="20" t="s">
        <v>144</v>
      </c>
      <c r="D54" s="21">
        <f>D55+D56+D57+D58</f>
        <v>19000</v>
      </c>
      <c r="E54" s="21">
        <f>E55+E56+E57+E58</f>
        <v>19000</v>
      </c>
      <c r="F54" s="21">
        <f>F55+F56+F57+F58</f>
        <v>19000</v>
      </c>
      <c r="G54" s="21">
        <f>G55+G56+G57+G58</f>
        <v>19000</v>
      </c>
      <c r="H54" s="21">
        <f>H55+H56+H57+H58</f>
        <v>19000</v>
      </c>
      <c r="I54" s="21">
        <f>I55+I56+I57+I58</f>
        <v>19000</v>
      </c>
      <c r="J54" s="21">
        <f>J55+J56+J57+J58</f>
        <v>0</v>
      </c>
      <c r="K54" s="21">
        <f>I54-J54</f>
        <v>19000</v>
      </c>
      <c r="L54" s="21">
        <f>L55+L56+L57+L58</f>
        <v>48177</v>
      </c>
    </row>
    <row r="55" spans="1:12" s="7" customFormat="1" x14ac:dyDescent="0.3">
      <c r="A55" s="20" t="s">
        <v>145</v>
      </c>
      <c r="B55" s="20" t="s">
        <v>146</v>
      </c>
      <c r="C55" s="20" t="s">
        <v>147</v>
      </c>
      <c r="D55" s="21">
        <v>19000</v>
      </c>
      <c r="E55" s="21">
        <v>19000</v>
      </c>
      <c r="F55" s="21">
        <v>19000</v>
      </c>
      <c r="G55" s="21">
        <v>19000</v>
      </c>
      <c r="H55" s="21">
        <v>19000</v>
      </c>
      <c r="I55" s="21">
        <v>19000</v>
      </c>
      <c r="J55" s="21">
        <v>0</v>
      </c>
      <c r="K55" s="21">
        <f>I55-J55</f>
        <v>19000</v>
      </c>
      <c r="L55" s="21">
        <v>487</v>
      </c>
    </row>
    <row r="56" spans="1:12" s="7" customFormat="1" x14ac:dyDescent="0.3">
      <c r="A56" s="20" t="s">
        <v>148</v>
      </c>
      <c r="B56" s="20" t="s">
        <v>149</v>
      </c>
      <c r="C56" s="20" t="s">
        <v>150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f>I56-J56</f>
        <v>0</v>
      </c>
      <c r="L56" s="21">
        <v>35720</v>
      </c>
    </row>
    <row r="57" spans="1:12" s="7" customFormat="1" x14ac:dyDescent="0.3">
      <c r="A57" s="20" t="s">
        <v>151</v>
      </c>
      <c r="B57" s="20" t="s">
        <v>152</v>
      </c>
      <c r="C57" s="20" t="s">
        <v>153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f>I57-J57</f>
        <v>0</v>
      </c>
      <c r="L57" s="21">
        <v>6630</v>
      </c>
    </row>
    <row r="58" spans="1:12" s="7" customFormat="1" x14ac:dyDescent="0.3">
      <c r="A58" s="20" t="s">
        <v>154</v>
      </c>
      <c r="B58" s="20" t="s">
        <v>155</v>
      </c>
      <c r="C58" s="20" t="s">
        <v>156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f>I58-J58</f>
        <v>0</v>
      </c>
      <c r="L58" s="21">
        <v>5340</v>
      </c>
    </row>
    <row r="59" spans="1:12" s="7" customFormat="1" x14ac:dyDescent="0.3">
      <c r="A59" s="18"/>
      <c r="B59" s="18"/>
      <c r="C59" s="18"/>
      <c r="D59" s="19"/>
      <c r="E59" s="19"/>
      <c r="F59" s="19"/>
      <c r="G59" s="19"/>
      <c r="H59" s="19"/>
      <c r="I59" s="19"/>
      <c r="J59" s="19"/>
      <c r="K59" s="19"/>
      <c r="L59" s="19"/>
    </row>
    <row r="60" spans="1:12" x14ac:dyDescent="0.3">
      <c r="A60" s="23" t="s">
        <v>157</v>
      </c>
      <c r="B60" s="23"/>
      <c r="C60" s="23"/>
      <c r="D60" s="23"/>
      <c r="E60" s="23" t="s">
        <v>159</v>
      </c>
      <c r="F60" s="23"/>
      <c r="G60" s="23"/>
      <c r="H60" s="23"/>
      <c r="I60" s="23" t="s">
        <v>160</v>
      </c>
      <c r="J60" s="23"/>
      <c r="K60" s="23"/>
      <c r="L60" s="23"/>
    </row>
    <row r="61" spans="1:12" x14ac:dyDescent="0.3">
      <c r="A61" s="3" t="s">
        <v>158</v>
      </c>
      <c r="B61" s="3"/>
      <c r="C61" s="3"/>
      <c r="D61" s="3"/>
      <c r="E61" s="3" t="s">
        <v>159</v>
      </c>
      <c r="F61" s="3"/>
      <c r="G61" s="3"/>
      <c r="H61" s="3"/>
      <c r="I61" s="3" t="s">
        <v>161</v>
      </c>
      <c r="J61" s="3"/>
      <c r="K61" s="3"/>
      <c r="L61" s="3"/>
    </row>
    <row r="119" spans="1:20" x14ac:dyDescent="0.3">
      <c r="A119" s="22"/>
      <c r="B119" s="22"/>
      <c r="C119" s="22"/>
      <c r="D119" s="22"/>
      <c r="I119" s="22"/>
      <c r="J119" s="22"/>
      <c r="K119" s="22"/>
      <c r="L119" s="22"/>
      <c r="Q119" s="22"/>
      <c r="R119" s="22"/>
      <c r="S119" s="22"/>
      <c r="T119" s="22"/>
    </row>
  </sheetData>
  <mergeCells count="24">
    <mergeCell ref="K6:K10"/>
    <mergeCell ref="L6:L10"/>
    <mergeCell ref="A60:D60"/>
    <mergeCell ref="A61:D61"/>
    <mergeCell ref="E60:H60"/>
    <mergeCell ref="E61:H61"/>
    <mergeCell ref="I60:L60"/>
    <mergeCell ref="I61:L6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2023-10-24T05:48:06Z</dcterms:created>
  <dcterms:modified xsi:type="dcterms:W3CDTF">2023-10-24T05:48:11Z</dcterms:modified>
</cp:coreProperties>
</file>