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94F2014B-AFE8-4997-A4B1-4779FA397FB4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 s="1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25" i="3"/>
  <c r="E25" i="3"/>
  <c r="F25" i="3"/>
  <c r="K25" i="3" s="1"/>
  <c r="G25" i="3"/>
  <c r="H25" i="3"/>
  <c r="I25" i="3"/>
  <c r="J25" i="3"/>
  <c r="F26" i="3"/>
  <c r="K26" i="3"/>
  <c r="D16" i="2"/>
  <c r="D15" i="2" s="1"/>
  <c r="D14" i="2" s="1"/>
  <c r="E16" i="2"/>
  <c r="E15" i="2" s="1"/>
  <c r="E14" i="2" s="1"/>
  <c r="F16" i="2"/>
  <c r="G16" i="2"/>
  <c r="G15" i="2" s="1"/>
  <c r="H16" i="2"/>
  <c r="H15" i="2" s="1"/>
  <c r="H14" i="2" s="1"/>
  <c r="I16" i="2"/>
  <c r="I15" i="2" s="1"/>
  <c r="I14" i="2" s="1"/>
  <c r="I13" i="2" s="1"/>
  <c r="J16" i="2"/>
  <c r="J15" i="2" s="1"/>
  <c r="J14" i="2" s="1"/>
  <c r="K16" i="2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/>
  <c r="D32" i="2"/>
  <c r="D31" i="2" s="1"/>
  <c r="E32" i="2"/>
  <c r="E31" i="2" s="1"/>
  <c r="G32" i="2"/>
  <c r="F32" i="2" s="1"/>
  <c r="K32" i="2" s="1"/>
  <c r="H32" i="2"/>
  <c r="H31" i="2" s="1"/>
  <c r="I32" i="2"/>
  <c r="I31" i="2" s="1"/>
  <c r="J32" i="2"/>
  <c r="F33" i="2"/>
  <c r="K33" i="2" s="1"/>
  <c r="F34" i="2"/>
  <c r="K34" i="2"/>
  <c r="F35" i="2"/>
  <c r="K35" i="2"/>
  <c r="E36" i="2"/>
  <c r="I36" i="2"/>
  <c r="D37" i="2"/>
  <c r="D36" i="2" s="1"/>
  <c r="E37" i="2"/>
  <c r="F37" i="2"/>
  <c r="G37" i="2"/>
  <c r="G36" i="2" s="1"/>
  <c r="F36" i="2" s="1"/>
  <c r="H37" i="2"/>
  <c r="H36" i="2" s="1"/>
  <c r="I37" i="2"/>
  <c r="J37" i="2"/>
  <c r="J36" i="2" s="1"/>
  <c r="K37" i="2"/>
  <c r="F38" i="2"/>
  <c r="K38" i="2"/>
  <c r="F39" i="2"/>
  <c r="K39" i="2" s="1"/>
  <c r="F40" i="2"/>
  <c r="K40" i="2"/>
  <c r="F41" i="2"/>
  <c r="K41" i="2"/>
  <c r="D43" i="2"/>
  <c r="D42" i="2" s="1"/>
  <c r="E43" i="2"/>
  <c r="E42" i="2" s="1"/>
  <c r="F43" i="2"/>
  <c r="G43" i="2"/>
  <c r="G42" i="2" s="1"/>
  <c r="H43" i="2"/>
  <c r="H42" i="2" s="1"/>
  <c r="I43" i="2"/>
  <c r="I42" i="2" s="1"/>
  <c r="J43" i="2"/>
  <c r="J42" i="2" s="1"/>
  <c r="K43" i="2"/>
  <c r="F44" i="2"/>
  <c r="K44" i="2"/>
  <c r="J47" i="2"/>
  <c r="J46" i="2" s="1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H45" i="2" s="1"/>
  <c r="I48" i="2"/>
  <c r="I47" i="2" s="1"/>
  <c r="I46" i="2" s="1"/>
  <c r="J48" i="2"/>
  <c r="F49" i="2"/>
  <c r="K49" i="2" s="1"/>
  <c r="D51" i="2"/>
  <c r="E51" i="2"/>
  <c r="G51" i="2"/>
  <c r="F51" i="2" s="1"/>
  <c r="K51" i="2" s="1"/>
  <c r="H51" i="2"/>
  <c r="I51" i="2"/>
  <c r="J51" i="2"/>
  <c r="F52" i="2"/>
  <c r="K52" i="2"/>
  <c r="D54" i="2"/>
  <c r="D53" i="2" s="1"/>
  <c r="E54" i="2"/>
  <c r="E53" i="2" s="1"/>
  <c r="G54" i="2"/>
  <c r="G53" i="2" s="1"/>
  <c r="H54" i="2"/>
  <c r="H53" i="2" s="1"/>
  <c r="H50" i="2" s="1"/>
  <c r="I54" i="2"/>
  <c r="I53" i="2" s="1"/>
  <c r="J54" i="2"/>
  <c r="J53" i="2" s="1"/>
  <c r="F55" i="2"/>
  <c r="K55" i="2"/>
  <c r="F56" i="2"/>
  <c r="K56" i="2"/>
  <c r="D57" i="2"/>
  <c r="E57" i="2"/>
  <c r="G57" i="2"/>
  <c r="F57" i="2" s="1"/>
  <c r="K57" i="2" s="1"/>
  <c r="H57" i="2"/>
  <c r="I57" i="2"/>
  <c r="J57" i="2"/>
  <c r="F58" i="2"/>
  <c r="K58" i="2" s="1"/>
  <c r="F59" i="2"/>
  <c r="K59" i="2"/>
  <c r="D60" i="2"/>
  <c r="E60" i="2"/>
  <c r="G60" i="2"/>
  <c r="F60" i="2" s="1"/>
  <c r="K60" i="2" s="1"/>
  <c r="H60" i="2"/>
  <c r="I60" i="2"/>
  <c r="J60" i="2"/>
  <c r="F61" i="2"/>
  <c r="K61" i="2"/>
  <c r="D64" i="2"/>
  <c r="D63" i="2" s="1"/>
  <c r="D62" i="2" s="1"/>
  <c r="E64" i="2"/>
  <c r="E63" i="2" s="1"/>
  <c r="E62" i="2" s="1"/>
  <c r="F64" i="2"/>
  <c r="G64" i="2"/>
  <c r="G63" i="2" s="1"/>
  <c r="H64" i="2"/>
  <c r="H63" i="2" s="1"/>
  <c r="H62" i="2" s="1"/>
  <c r="I64" i="2"/>
  <c r="I63" i="2" s="1"/>
  <c r="I62" i="2" s="1"/>
  <c r="J64" i="2"/>
  <c r="J63" i="2" s="1"/>
  <c r="J62" i="2" s="1"/>
  <c r="K64" i="2"/>
  <c r="F65" i="2"/>
  <c r="K65" i="2"/>
  <c r="D66" i="2"/>
  <c r="E66" i="2"/>
  <c r="G66" i="2"/>
  <c r="F66" i="2" s="1"/>
  <c r="K66" i="2" s="1"/>
  <c r="H66" i="2"/>
  <c r="I66" i="2"/>
  <c r="J66" i="2"/>
  <c r="F67" i="2"/>
  <c r="K67" i="2" s="1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D32" i="1" s="1"/>
  <c r="E33" i="1"/>
  <c r="E32" i="1" s="1"/>
  <c r="G33" i="1"/>
  <c r="F33" i="1" s="1"/>
  <c r="K33" i="1" s="1"/>
  <c r="H33" i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F42" i="1"/>
  <c r="K42" i="1"/>
  <c r="G43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K52" i="1" s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F57" i="1"/>
  <c r="K57" i="1"/>
  <c r="D58" i="1"/>
  <c r="E58" i="1"/>
  <c r="G58" i="1"/>
  <c r="F58" i="1" s="1"/>
  <c r="K58" i="1" s="1"/>
  <c r="H58" i="1"/>
  <c r="I58" i="1"/>
  <c r="J58" i="1"/>
  <c r="F59" i="1"/>
  <c r="K59" i="1"/>
  <c r="F60" i="1"/>
  <c r="K60" i="1"/>
  <c r="F61" i="1"/>
  <c r="K61" i="1"/>
  <c r="F62" i="1"/>
  <c r="K62" i="1"/>
  <c r="D64" i="1"/>
  <c r="D63" i="1" s="1"/>
  <c r="E64" i="1"/>
  <c r="E63" i="1" s="1"/>
  <c r="G64" i="1"/>
  <c r="F64" i="1" s="1"/>
  <c r="K64" i="1" s="1"/>
  <c r="H64" i="1"/>
  <c r="H63" i="1" s="1"/>
  <c r="I64" i="1"/>
  <c r="I63" i="1" s="1"/>
  <c r="J64" i="1"/>
  <c r="J63" i="1" s="1"/>
  <c r="F65" i="1"/>
  <c r="K65" i="1"/>
  <c r="D68" i="1"/>
  <c r="D67" i="1" s="1"/>
  <c r="D66" i="1" s="1"/>
  <c r="E68" i="1"/>
  <c r="E67" i="1" s="1"/>
  <c r="E66" i="1" s="1"/>
  <c r="G68" i="1"/>
  <c r="F68" i="1" s="1"/>
  <c r="K68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/>
  <c r="F70" i="1"/>
  <c r="K70" i="1"/>
  <c r="F71" i="1"/>
  <c r="K71" i="1"/>
  <c r="D72" i="1"/>
  <c r="E72" i="1"/>
  <c r="G72" i="1"/>
  <c r="F72" i="1" s="1"/>
  <c r="K72" i="1" s="1"/>
  <c r="H72" i="1"/>
  <c r="I72" i="1"/>
  <c r="J72" i="1"/>
  <c r="F73" i="1"/>
  <c r="K73" i="1"/>
  <c r="F74" i="1"/>
  <c r="K74" i="1"/>
  <c r="G13" i="3" l="1"/>
  <c r="F14" i="3"/>
  <c r="K14" i="3" s="1"/>
  <c r="E11" i="3"/>
  <c r="D11" i="3"/>
  <c r="J11" i="3"/>
  <c r="I11" i="3"/>
  <c r="H11" i="3"/>
  <c r="G21" i="3"/>
  <c r="G17" i="3"/>
  <c r="F17" i="3" s="1"/>
  <c r="K17" i="3" s="1"/>
  <c r="D50" i="2"/>
  <c r="J31" i="2"/>
  <c r="J13" i="2" s="1"/>
  <c r="J12" i="2" s="1"/>
  <c r="J11" i="2" s="1"/>
  <c r="J45" i="2"/>
  <c r="D13" i="2"/>
  <c r="D12" i="2" s="1"/>
  <c r="D11" i="2" s="1"/>
  <c r="F63" i="2"/>
  <c r="K63" i="2" s="1"/>
  <c r="G62" i="2"/>
  <c r="F62" i="2" s="1"/>
  <c r="K62" i="2" s="1"/>
  <c r="J50" i="2"/>
  <c r="I50" i="2"/>
  <c r="I45" i="2" s="1"/>
  <c r="I12" i="2" s="1"/>
  <c r="I11" i="2" s="1"/>
  <c r="H13" i="2"/>
  <c r="H12" i="2" s="1"/>
  <c r="H11" i="2" s="1"/>
  <c r="F15" i="2"/>
  <c r="K15" i="2" s="1"/>
  <c r="G14" i="2"/>
  <c r="F53" i="2"/>
  <c r="K53" i="2" s="1"/>
  <c r="G50" i="2"/>
  <c r="F50" i="2" s="1"/>
  <c r="K36" i="2"/>
  <c r="E50" i="2"/>
  <c r="E45" i="2" s="1"/>
  <c r="D45" i="2"/>
  <c r="F42" i="2"/>
  <c r="K42" i="2" s="1"/>
  <c r="E13" i="2"/>
  <c r="F54" i="2"/>
  <c r="K54" i="2" s="1"/>
  <c r="G47" i="2"/>
  <c r="G31" i="2"/>
  <c r="F31" i="2" s="1"/>
  <c r="G22" i="2"/>
  <c r="H14" i="1"/>
  <c r="H51" i="1"/>
  <c r="H46" i="1" s="1"/>
  <c r="J32" i="1"/>
  <c r="E51" i="1"/>
  <c r="E46" i="1" s="1"/>
  <c r="I32" i="1"/>
  <c r="I14" i="1" s="1"/>
  <c r="I13" i="1" s="1"/>
  <c r="J51" i="1"/>
  <c r="J46" i="1" s="1"/>
  <c r="G15" i="1"/>
  <c r="F16" i="1"/>
  <c r="K16" i="1" s="1"/>
  <c r="I51" i="1"/>
  <c r="I46" i="1" s="1"/>
  <c r="E14" i="1"/>
  <c r="D14" i="1"/>
  <c r="D51" i="1"/>
  <c r="D46" i="1"/>
  <c r="H32" i="1"/>
  <c r="J14" i="1"/>
  <c r="F43" i="1"/>
  <c r="K43" i="1" s="1"/>
  <c r="F17" i="1"/>
  <c r="K17" i="1" s="1"/>
  <c r="G54" i="1"/>
  <c r="F54" i="1" s="1"/>
  <c r="K54" i="1" s="1"/>
  <c r="G67" i="1"/>
  <c r="G51" i="1"/>
  <c r="G37" i="1"/>
  <c r="F37" i="1" s="1"/>
  <c r="K37" i="1" s="1"/>
  <c r="G63" i="1"/>
  <c r="F63" i="1" s="1"/>
  <c r="K63" i="1" s="1"/>
  <c r="G48" i="1"/>
  <c r="G23" i="1"/>
  <c r="F13" i="3" l="1"/>
  <c r="K13" i="3" s="1"/>
  <c r="G12" i="3"/>
  <c r="F21" i="3"/>
  <c r="K21" i="3" s="1"/>
  <c r="G20" i="3"/>
  <c r="F20" i="3" s="1"/>
  <c r="K20" i="3" s="1"/>
  <c r="E12" i="2"/>
  <c r="E11" i="2" s="1"/>
  <c r="F14" i="2"/>
  <c r="K14" i="2" s="1"/>
  <c r="F22" i="2"/>
  <c r="K22" i="2" s="1"/>
  <c r="G21" i="2"/>
  <c r="F21" i="2" s="1"/>
  <c r="K21" i="2" s="1"/>
  <c r="K31" i="2"/>
  <c r="G46" i="2"/>
  <c r="F47" i="2"/>
  <c r="K47" i="2" s="1"/>
  <c r="K50" i="2"/>
  <c r="I11" i="1"/>
  <c r="I12" i="1"/>
  <c r="F48" i="1"/>
  <c r="K48" i="1" s="1"/>
  <c r="G47" i="1"/>
  <c r="F51" i="1"/>
  <c r="K51" i="1" s="1"/>
  <c r="H13" i="1"/>
  <c r="F67" i="1"/>
  <c r="K67" i="1" s="1"/>
  <c r="G66" i="1"/>
  <c r="F66" i="1" s="1"/>
  <c r="K66" i="1" s="1"/>
  <c r="D13" i="1"/>
  <c r="J13" i="1"/>
  <c r="F23" i="1"/>
  <c r="K23" i="1" s="1"/>
  <c r="G22" i="1"/>
  <c r="F22" i="1" s="1"/>
  <c r="K22" i="1" s="1"/>
  <c r="G32" i="1"/>
  <c r="F32" i="1" s="1"/>
  <c r="K32" i="1" s="1"/>
  <c r="E13" i="1"/>
  <c r="F15" i="1"/>
  <c r="K15" i="1" s="1"/>
  <c r="G11" i="3" l="1"/>
  <c r="F11" i="3" s="1"/>
  <c r="K11" i="3" s="1"/>
  <c r="F12" i="3"/>
  <c r="K12" i="3" s="1"/>
  <c r="F46" i="2"/>
  <c r="K46" i="2" s="1"/>
  <c r="G45" i="2"/>
  <c r="F45" i="2" s="1"/>
  <c r="K45" i="2" s="1"/>
  <c r="G13" i="2"/>
  <c r="J11" i="1"/>
  <c r="J12" i="1"/>
  <c r="D11" i="1"/>
  <c r="D12" i="1"/>
  <c r="G14" i="1"/>
  <c r="E11" i="1"/>
  <c r="E12" i="1"/>
  <c r="H11" i="1"/>
  <c r="H12" i="1"/>
  <c r="F47" i="1"/>
  <c r="K47" i="1" s="1"/>
  <c r="G46" i="1"/>
  <c r="F46" i="1" s="1"/>
  <c r="K46" i="1" s="1"/>
  <c r="F13" i="2" l="1"/>
  <c r="K13" i="2" s="1"/>
  <c r="G12" i="2"/>
  <c r="G13" i="1"/>
  <c r="F14" i="1"/>
  <c r="K14" i="1" s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<sst xmlns="http://schemas.openxmlformats.org/spreadsheetml/2006/main" count="486" uniqueCount="252">
  <si>
    <t>CENTRALIZAT</t>
  </si>
  <si>
    <t xml:space="preserve"> Anexa 12</t>
  </si>
  <si>
    <t>Cont de executie - Venituri - Bugetul local</t>
  </si>
  <si>
    <t>Trimestrul: 4,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</si>
  <si>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</si>
  <si>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</si>
  <si>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</si>
  <si>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</si>
  <si>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</si>
  <si>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</si>
  <si>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</si>
  <si>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</si>
  <si>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</si>
  <si>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</si>
  <si>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</si>
  <si>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</si>
  <si>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</si>
  <si>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</si>
  <si>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</si>
  <si>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</si>
  <si>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</si>
  <si>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</si>
  <si>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</si>
  <si>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</si>
  <si>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</si>
  <si>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</si>
  <si>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</si>
  <si>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</si>
  <si>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</si>
  <si>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</si>
  <si>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</si>
  <si>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</si>
  <si>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</si>
  <si>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</si>
  <si>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</si>
  <si>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</si>
  <si>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</si>
  <si>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</si>
  <si>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</si>
  <si>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</si>
  <si>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</si>
  <si>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</si>
  <si>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</si>
  <si>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</si>
  <si>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</si>
  <si>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</si>
  <si>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</si>
  <si>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</si>
  <si>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</si>
  <si>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</si>
  <si>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</si>
  <si>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</si>
  <si>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</si>
  <si>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</si>
  <si>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</si>
  <si>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</si>
  <si>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</si>
  <si>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</si>
  <si>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</si>
  <si>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</si>
  <si>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</si>
  <si>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</si>
  <si>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</si>
  <si>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</si>
  <si>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</si>
  <si>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</si>
  <si>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</si>
  <si>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</si>
  <si>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</si>
  <si>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</si>
  <si>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</si>
  <si>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</si>
  <si>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</si>
  <si>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</si>
  <si>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</si>
  <si>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</si>
  <si>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</si>
  <si>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</si>
  <si>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</si>
  <si>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</si>
  <si>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</si>
  <si>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</si>
  <si>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</si>
  <si>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</si>
  <si>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</si>
  <si>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</si>
  <si>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</si>
  <si>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</si>
  <si>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</si>
  <si>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</si>
  <si>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</si>
  <si>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</si>
  <si>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</si>
  <si>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</si>
  <si>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</si>
  <si>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</si>
  <si>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</si>
  <si>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</si>
  <si>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</si>
  <si>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</si>
  <si>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</si>
  <si>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</si>
  <si>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</si>
  <si>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</si>
  <si>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</si>
  <si>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</si>
  <si>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</si>
  <si>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</si>
  <si>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</si>
  <si>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</si>
  <si>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</si>
  <si>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</si>
  <si>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</si>
  <si>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</si>
  <si>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</si>
  <si>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</si>
  <si>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</si>
  <si>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</si>
  <si>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</si>
  <si>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</si>
  <si>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</si>
  <si>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</si>
  <si>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</si>
  <si>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</si>
  <si>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</si>
  <si>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</si>
  <si>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</si>
  <si>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</si>
  <si>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</si>
  <si>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</si>
  <si>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</si>
  <si>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</si>
  <si>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</si>
  <si>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</si>
  <si>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</si>
  <si>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</si>
  <si>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</si>
  <si>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</si>
  <si>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</si>
  <si>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</si>
  <si>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</si>
  <si>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</si>
  <si>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</si>
  <si>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</si>
  <si>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</si>
  <si>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81</t>
  </si>
  <si>
    <t>Alte venituri din prestari de servicii si alte activitati</t>
  </si>
  <si>
    <t>33.02.50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</si>
  <si>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</si>
  <si>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</si>
  <si>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</si>
  <si>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</si>
  <si>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</si>
  <si>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</si>
  <si>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</si>
  <si>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</si>
  <si>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</si>
  <si>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91</t>
  </si>
  <si>
    <t>Alte amenzi, penalitati si confiscari</t>
  </si>
  <si>
    <t>35.02.50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</si>
  <si>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</si>
  <si>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</si>
  <si>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</si>
  <si>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</si>
  <si>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</si>
  <si>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</si>
  <si>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</si>
  <si>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</si>
  <si>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</si>
  <si>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</si>
  <si>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</si>
  <si>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</si>
  <si>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</si>
  <si>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</si>
  <si>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</si>
  <si>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</si>
  <si>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</si>
  <si>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</si>
  <si>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</si>
  <si>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</si>
  <si>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</si>
  <si>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</si>
  <si>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</si>
  <si>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</si>
  <si>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</si>
  <si>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</si>
  <si>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</si>
  <si>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</si>
  <si>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</si>
  <si>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</si>
  <si>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</si>
  <si>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</si>
  <si>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</si>
  <si>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145</t>
  </si>
  <si>
    <t>Planuri si  regulamente de urbanism</t>
  </si>
  <si>
    <t>42.02.05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</si>
  <si>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</si>
  <si>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</si>
  <si>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</si>
  <si>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197</t>
  </si>
  <si>
    <t>Finantarea programelor nationale de dezvoltare locala</t>
  </si>
  <si>
    <t>42.02.65</t>
  </si>
  <si>
    <t>228</t>
  </si>
  <si>
    <t>Subventii de la alte administratii (cod. 43.02.01+43.02.04+43.02.07+43.02.08+43.02.20+43.02.21)</t>
  </si>
  <si>
    <t>43.02</t>
  </si>
  <si>
    <t>239</t>
  </si>
  <si>
    <t>Sume alocate din bugetul ANCPI pentru finanţarea lucrărilor de înregistrare sistematică din cadrul Programului naţional de cadastru şi carte funciară</t>
  </si>
  <si>
    <t>43.02.34</t>
  </si>
  <si>
    <t>244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</si>
  <si>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</si>
  <si>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</si>
  <si>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</si>
  <si>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</si>
  <si>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</si>
  <si>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</si>
  <si>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</si>
  <si>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</si>
  <si>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</si>
  <si>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</si>
  <si>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</si>
  <si>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</si>
  <si>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</si>
  <si>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</si>
  <si>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</si>
  <si>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</si>
  <si>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</si>
  <si>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59</t>
  </si>
  <si>
    <t>68</t>
  </si>
  <si>
    <t>69</t>
  </si>
  <si>
    <t>79</t>
  </si>
  <si>
    <t>83</t>
  </si>
  <si>
    <t>84</t>
  </si>
  <si>
    <t>89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</si>
  <si>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</si>
  <si>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</si>
  <si>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</si>
  <si>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</si>
  <si>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</si>
  <si>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</si>
  <si>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</si>
  <si>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</si>
  <si>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</si>
  <si>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</si>
  <si>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</si>
  <si>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</si>
  <si>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</si>
  <si>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</si>
  <si>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</si>
  <si>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</si>
  <si>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</si>
  <si>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103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</si>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</sst>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D13+D63+D66</f>
        <v>6252900</v>
      </c>
      <c r="E11" s="11">
        <f>E13+E63+E66</f>
        <v>7390865</v>
      </c>
      <c r="F11" s="11">
        <f>G11+H11</f>
        <v>5228844</v>
      </c>
      <c r="G11" s="11">
        <f>G13+G63+G66</f>
        <v>1182454</v>
      </c>
      <c r="H11" s="11">
        <f>H13+H63+H66</f>
        <v>4046390</v>
      </c>
      <c r="I11" s="11">
        <f>I13+I63+I66</f>
        <v>4058117</v>
      </c>
      <c r="J11" s="11">
        <f>J13+J63+J66</f>
        <v>0</v>
      </c>
      <c r="K11" s="11">
        <f>F11-I11-J11</f>
        <v>1170727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745000</v>
      </c>
      <c r="E12" s="11">
        <f>E13-E33</f>
        <v>815225</v>
      </c>
      <c r="F12" s="11">
        <f>G12+H12</f>
        <v>1978655</v>
      </c>
      <c r="G12" s="11">
        <f>G13-G33</f>
        <v>1182454</v>
      </c>
      <c r="H12" s="11">
        <f>H13-H33</f>
        <v>796201</v>
      </c>
      <c r="I12" s="11">
        <f>I13-I33</f>
        <v>807928</v>
      </c>
      <c r="J12" s="11">
        <f>J13-J33</f>
        <v>0</v>
      </c>
      <c r="K12" s="11">
        <f>F12-I12-J12</f>
        <v>1170727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2758000</v>
      </c>
      <c r="E13" s="11">
        <f>E14+E46</f>
        <v>3570225</v>
      </c>
      <c r="F13" s="11">
        <f>G13+H13</f>
        <v>4725752</v>
      </c>
      <c r="G13" s="11">
        <f>G14+G46</f>
        <v>1182454</v>
      </c>
      <c r="H13" s="11">
        <f>H14+H46</f>
        <v>3543298</v>
      </c>
      <c r="I13" s="11">
        <f>I14+I46</f>
        <v>3555025</v>
      </c>
      <c r="J13" s="11">
        <f>J14+J46</f>
        <v>0</v>
      </c>
      <c r="K13" s="11">
        <f>F13-I13-J13</f>
        <v>1170727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2573000</v>
      </c>
      <c r="E14" s="11">
        <f>E15+E22+E32+E43</f>
        <v>3344925</v>
      </c>
      <c r="F14" s="11">
        <f>G14+H14</f>
        <v>3663616</v>
      </c>
      <c r="G14" s="11">
        <f>G15+G22+G32+G43</f>
        <v>312569</v>
      </c>
      <c r="H14" s="11">
        <f>H15+H22+H32+H43</f>
        <v>3351047</v>
      </c>
      <c r="I14" s="11">
        <f>I15+I22+I32+I43</f>
        <v>3327686</v>
      </c>
      <c r="J14" s="11">
        <f>J15+J22+J32+J43</f>
        <v>0</v>
      </c>
      <c r="K14" s="11">
        <f>F14-I14-J14</f>
        <v>335930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327000</v>
      </c>
      <c r="E15" s="11">
        <f>+E16</f>
        <v>350000</v>
      </c>
      <c r="F15" s="11">
        <f>G15+H15</f>
        <v>343261</v>
      </c>
      <c r="G15" s="11">
        <f>+G16</f>
        <v>0</v>
      </c>
      <c r="H15" s="11">
        <f>+H16</f>
        <v>343261</v>
      </c>
      <c r="I15" s="11">
        <f>+I16</f>
        <v>343261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327000</v>
      </c>
      <c r="E16" s="11">
        <f>E17+E19</f>
        <v>350000</v>
      </c>
      <c r="F16" s="11">
        <f>G16+H16</f>
        <v>343261</v>
      </c>
      <c r="G16" s="11">
        <f>G17+G19</f>
        <v>0</v>
      </c>
      <c r="H16" s="11">
        <f>H17+H19</f>
        <v>343261</v>
      </c>
      <c r="I16" s="11">
        <f>I17+I19</f>
        <v>343261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</v>
      </c>
      <c r="E17" s="11">
        <f>+E18</f>
        <v>4000</v>
      </c>
      <c r="F17" s="11">
        <f>G17+H17</f>
        <v>3418</v>
      </c>
      <c r="G17" s="11">
        <f>+G18</f>
        <v>0</v>
      </c>
      <c r="H17" s="11">
        <f>+H18</f>
        <v>3418</v>
      </c>
      <c r="I17" s="11">
        <f>+I18</f>
        <v>3418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</v>
      </c>
      <c r="E18" s="11">
        <v>4000</v>
      </c>
      <c r="F18" s="11">
        <f>G18+H18</f>
        <v>3418</v>
      </c>
      <c r="G18" s="11">
        <v>0</v>
      </c>
      <c r="H18" s="11">
        <v>3418</v>
      </c>
      <c r="I18" s="11">
        <v>3418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324000</v>
      </c>
      <c r="E19" s="11">
        <f>E20+E21</f>
        <v>346000</v>
      </c>
      <c r="F19" s="11">
        <f>G19+H19</f>
        <v>339843</v>
      </c>
      <c r="G19" s="11">
        <f>G20+G21</f>
        <v>0</v>
      </c>
      <c r="H19" s="11">
        <f>H20+H21</f>
        <v>339843</v>
      </c>
      <c r="I19" s="11">
        <f>I20+I21</f>
        <v>339843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159000</v>
      </c>
      <c r="E20" s="11">
        <v>180000</v>
      </c>
      <c r="F20" s="11">
        <f>G20+H20</f>
        <v>173876</v>
      </c>
      <c r="G20" s="11">
        <v>0</v>
      </c>
      <c r="H20" s="11">
        <v>173876</v>
      </c>
      <c r="I20" s="11">
        <v>173876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165000</v>
      </c>
      <c r="E21" s="11">
        <v>166000</v>
      </c>
      <c r="F21" s="11">
        <f>G21+H21</f>
        <v>165967</v>
      </c>
      <c r="G21" s="11">
        <v>0</v>
      </c>
      <c r="H21" s="11">
        <v>165967</v>
      </c>
      <c r="I21" s="11">
        <v>165967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183000</v>
      </c>
      <c r="E22" s="11">
        <f>E23</f>
        <v>184925</v>
      </c>
      <c r="F22" s="11">
        <f>G22+H22</f>
        <v>422771</v>
      </c>
      <c r="G22" s="11">
        <f>G23</f>
        <v>234906</v>
      </c>
      <c r="H22" s="11">
        <f>H23</f>
        <v>187865</v>
      </c>
      <c r="I22" s="11">
        <f>I23</f>
        <v>176696</v>
      </c>
      <c r="J22" s="11">
        <f>J23</f>
        <v>0</v>
      </c>
      <c r="K22" s="11">
        <f>F22-I22-J22</f>
        <v>246075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183000</v>
      </c>
      <c r="E23" s="11">
        <f>E24+E27+E31</f>
        <v>184925</v>
      </c>
      <c r="F23" s="11">
        <f>G23+H23</f>
        <v>422771</v>
      </c>
      <c r="G23" s="11">
        <f>G24+G27+G31</f>
        <v>234906</v>
      </c>
      <c r="H23" s="11">
        <f>H24+H27+H31</f>
        <v>187865</v>
      </c>
      <c r="I23" s="11">
        <f>I24+I27+I31</f>
        <v>176696</v>
      </c>
      <c r="J23" s="11">
        <f>J24+J27+J31</f>
        <v>0</v>
      </c>
      <c r="K23" s="11">
        <f>F23-I23-J23</f>
        <v>246075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56000</v>
      </c>
      <c r="E24" s="11">
        <f>E25+E26</f>
        <v>57925</v>
      </c>
      <c r="F24" s="11">
        <f>G24+H24</f>
        <v>104633</v>
      </c>
      <c r="G24" s="11">
        <f>G25+G26</f>
        <v>51571</v>
      </c>
      <c r="H24" s="11">
        <f>H25+H26</f>
        <v>53062</v>
      </c>
      <c r="I24" s="11">
        <f>I25+I26</f>
        <v>45321</v>
      </c>
      <c r="J24" s="11">
        <f>J25+J26</f>
        <v>0</v>
      </c>
      <c r="K24" s="11">
        <f>F24-I24-J24</f>
        <v>59312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16000</v>
      </c>
      <c r="E25" s="11">
        <v>17925</v>
      </c>
      <c r="F25" s="11">
        <f>G25+H25</f>
        <v>28731</v>
      </c>
      <c r="G25" s="11">
        <v>9472</v>
      </c>
      <c r="H25" s="11">
        <v>19259</v>
      </c>
      <c r="I25" s="11">
        <v>18987</v>
      </c>
      <c r="J25" s="11">
        <v>0</v>
      </c>
      <c r="K25" s="11">
        <f>F25-I25-J25</f>
        <v>9744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40000</v>
      </c>
      <c r="F26" s="11">
        <f>G26+H26</f>
        <v>75902</v>
      </c>
      <c r="G26" s="11">
        <v>42099</v>
      </c>
      <c r="H26" s="11">
        <v>33803</v>
      </c>
      <c r="I26" s="11">
        <v>26334</v>
      </c>
      <c r="J26" s="11">
        <v>0</v>
      </c>
      <c r="K26" s="11">
        <f>F26-I26-J26</f>
        <v>49568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126000</v>
      </c>
      <c r="E27" s="11">
        <f>E28+E29+E30</f>
        <v>126000</v>
      </c>
      <c r="F27" s="11">
        <f>G27+H27</f>
        <v>316719</v>
      </c>
      <c r="G27" s="11">
        <f>G28+G29+G30</f>
        <v>183335</v>
      </c>
      <c r="H27" s="11">
        <f>H28+H29+H30</f>
        <v>133384</v>
      </c>
      <c r="I27" s="11">
        <f>I28+I29+I30</f>
        <v>129956</v>
      </c>
      <c r="J27" s="11">
        <f>J28+J29+J30</f>
        <v>0</v>
      </c>
      <c r="K27" s="11">
        <f>F27-I27-J27</f>
        <v>186763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38000</v>
      </c>
      <c r="E28" s="11">
        <v>38000</v>
      </c>
      <c r="F28" s="11">
        <f>G28+H28</f>
        <v>81447</v>
      </c>
      <c r="G28" s="11">
        <v>42448</v>
      </c>
      <c r="H28" s="11">
        <v>38999</v>
      </c>
      <c r="I28" s="11">
        <v>39435</v>
      </c>
      <c r="J28" s="11">
        <v>0</v>
      </c>
      <c r="K28" s="11">
        <f>F28-I28-J28</f>
        <v>42012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4000</v>
      </c>
      <c r="F29" s="11">
        <f>G29+H29</f>
        <v>19290</v>
      </c>
      <c r="G29" s="11">
        <v>14167</v>
      </c>
      <c r="H29" s="11">
        <v>5123</v>
      </c>
      <c r="I29" s="11">
        <v>2628</v>
      </c>
      <c r="J29" s="11">
        <v>0</v>
      </c>
      <c r="K29" s="11">
        <f>F29-I29-J29</f>
        <v>16662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84000</v>
      </c>
      <c r="E30" s="11">
        <v>84000</v>
      </c>
      <c r="F30" s="11">
        <f>G30+H30</f>
        <v>215982</v>
      </c>
      <c r="G30" s="11">
        <v>126720</v>
      </c>
      <c r="H30" s="11">
        <v>89262</v>
      </c>
      <c r="I30" s="11">
        <v>87893</v>
      </c>
      <c r="J30" s="11">
        <v>0</v>
      </c>
      <c r="K30" s="11">
        <f>F30-I30-J30</f>
        <v>128089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</v>
      </c>
      <c r="E31" s="11">
        <v>1000</v>
      </c>
      <c r="F31" s="11">
        <f>G31+H31</f>
        <v>1419</v>
      </c>
      <c r="G31" s="11">
        <v>0</v>
      </c>
      <c r="H31" s="11">
        <v>1419</v>
      </c>
      <c r="I31" s="11">
        <v>1419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2053000</v>
      </c>
      <c r="E32" s="11">
        <f>E33+E37</f>
        <v>2800000</v>
      </c>
      <c r="F32" s="11">
        <f>G32+H32</f>
        <v>2882938</v>
      </c>
      <c r="G32" s="11">
        <f>G33+G37</f>
        <v>77663</v>
      </c>
      <c r="H32" s="11">
        <f>H33+H37</f>
        <v>2805275</v>
      </c>
      <c r="I32" s="11">
        <f>I33+I37</f>
        <v>2793083</v>
      </c>
      <c r="J32" s="11">
        <f>J33+J37</f>
        <v>0</v>
      </c>
      <c r="K32" s="11">
        <f>F32-I32-J32</f>
        <v>89855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2013000</v>
      </c>
      <c r="E33" s="11">
        <f>+E34+E35+E36</f>
        <v>2755000</v>
      </c>
      <c r="F33" s="11">
        <f>G33+H33</f>
        <v>2747097</v>
      </c>
      <c r="G33" s="11">
        <f>+G34+G35+G36</f>
        <v>0</v>
      </c>
      <c r="H33" s="11">
        <f>+H34+H35+H36</f>
        <v>2747097</v>
      </c>
      <c r="I33" s="11">
        <f>+I34+I35+I36</f>
        <v>2747097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876000</v>
      </c>
      <c r="E34" s="11">
        <v>1095000</v>
      </c>
      <c r="F34" s="11">
        <f>G34+H34</f>
        <v>1090702</v>
      </c>
      <c r="G34" s="11">
        <v>0</v>
      </c>
      <c r="H34" s="11">
        <v>1090702</v>
      </c>
      <c r="I34" s="11">
        <v>1090702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25000</v>
      </c>
      <c r="F35" s="11">
        <f>G35+H35</f>
        <v>25000</v>
      </c>
      <c r="G35" s="11">
        <v>0</v>
      </c>
      <c r="H35" s="11">
        <v>25000</v>
      </c>
      <c r="I35" s="11">
        <v>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1112000</v>
      </c>
      <c r="E36" s="11">
        <v>1635000</v>
      </c>
      <c r="F36" s="11">
        <f>G36+H36</f>
        <v>1631395</v>
      </c>
      <c r="G36" s="11">
        <v>0</v>
      </c>
      <c r="H36" s="11">
        <v>1631395</v>
      </c>
      <c r="I36" s="11">
        <v>1631395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40000</v>
      </c>
      <c r="E37" s="11">
        <f>E38+E41+E42</f>
        <v>45000</v>
      </c>
      <c r="F37" s="11">
        <f>G37+H37</f>
        <v>135841</v>
      </c>
      <c r="G37" s="11">
        <f>G38+G41+G42</f>
        <v>77663</v>
      </c>
      <c r="H37" s="11">
        <f>H38+H41+H42</f>
        <v>58178</v>
      </c>
      <c r="I37" s="11">
        <f>I38+I41+I42</f>
        <v>45986</v>
      </c>
      <c r="J37" s="11">
        <f>J38+J41+J42</f>
        <v>0</v>
      </c>
      <c r="K37" s="11">
        <f>F37-I37-J37</f>
        <v>89855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38000</v>
      </c>
      <c r="E38" s="11">
        <f>E39+E40</f>
        <v>43000</v>
      </c>
      <c r="F38" s="11">
        <f>G38+H38</f>
        <v>125657</v>
      </c>
      <c r="G38" s="11">
        <f>G39+G40</f>
        <v>77459</v>
      </c>
      <c r="H38" s="11">
        <f>H39+H40</f>
        <v>48198</v>
      </c>
      <c r="I38" s="11">
        <f>I39+I40</f>
        <v>36058</v>
      </c>
      <c r="J38" s="11">
        <f>J39+J40</f>
        <v>0</v>
      </c>
      <c r="K38" s="11">
        <f>F38-I38-J38</f>
        <v>89599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37000</v>
      </c>
      <c r="E39" s="11">
        <v>42000</v>
      </c>
      <c r="F39" s="11">
        <f>G39+H39</f>
        <v>123708</v>
      </c>
      <c r="G39" s="11">
        <v>76699</v>
      </c>
      <c r="H39" s="11">
        <v>47009</v>
      </c>
      <c r="I39" s="11">
        <v>34383</v>
      </c>
      <c r="J39" s="11">
        <v>0</v>
      </c>
      <c r="K39" s="11">
        <f>F39-I39-J39</f>
        <v>89325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1000</v>
      </c>
      <c r="E40" s="11">
        <v>1000</v>
      </c>
      <c r="F40" s="11">
        <f>G40+H40</f>
        <v>1949</v>
      </c>
      <c r="G40" s="11">
        <v>760</v>
      </c>
      <c r="H40" s="11">
        <v>1189</v>
      </c>
      <c r="I40" s="11">
        <v>1675</v>
      </c>
      <c r="J40" s="11">
        <v>0</v>
      </c>
      <c r="K40" s="11">
        <f>F40-I40-J40</f>
        <v>274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1000</v>
      </c>
      <c r="F41" s="11">
        <f>G41+H41</f>
        <v>8031</v>
      </c>
      <c r="G41" s="11">
        <v>0</v>
      </c>
      <c r="H41" s="11">
        <v>8031</v>
      </c>
      <c r="I41" s="11">
        <v>8031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2153</v>
      </c>
      <c r="G42" s="11">
        <v>204</v>
      </c>
      <c r="H42" s="11">
        <v>1949</v>
      </c>
      <c r="I42" s="11">
        <v>1897</v>
      </c>
      <c r="J42" s="11">
        <v>0</v>
      </c>
      <c r="K42" s="11">
        <f>F42-I42-J42</f>
        <v>256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10000</v>
      </c>
      <c r="F43" s="11">
        <f>G43+H43</f>
        <v>14646</v>
      </c>
      <c r="G43" s="11">
        <f>G44</f>
        <v>0</v>
      </c>
      <c r="H43" s="11">
        <f>H44</f>
        <v>14646</v>
      </c>
      <c r="I43" s="11">
        <f>I44</f>
        <v>14646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10000</v>
      </c>
      <c r="F44" s="11">
        <f>G44+H44</f>
        <v>14646</v>
      </c>
      <c r="G44" s="11">
        <f>G45</f>
        <v>0</v>
      </c>
      <c r="H44" s="11">
        <f>H45</f>
        <v>14646</v>
      </c>
      <c r="I44" s="11">
        <f>I45</f>
        <v>14646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10000</v>
      </c>
      <c r="F45" s="11">
        <f>G45+H45</f>
        <v>14646</v>
      </c>
      <c r="G45" s="11">
        <v>0</v>
      </c>
      <c r="H45" s="11">
        <v>14646</v>
      </c>
      <c r="I45" s="11">
        <v>14646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185000</v>
      </c>
      <c r="E46" s="11">
        <f>E47+E51</f>
        <v>225300</v>
      </c>
      <c r="F46" s="11">
        <f>G46+H46</f>
        <v>1062136</v>
      </c>
      <c r="G46" s="11">
        <f>G47+G51</f>
        <v>869885</v>
      </c>
      <c r="H46" s="11">
        <f>H47+H51</f>
        <v>192251</v>
      </c>
      <c r="I46" s="11">
        <f>I47+I51</f>
        <v>227339</v>
      </c>
      <c r="J46" s="11">
        <f>J47+J51</f>
        <v>0</v>
      </c>
      <c r="K46" s="11">
        <f>F46-I46-J46</f>
        <v>834797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30000</v>
      </c>
      <c r="E47" s="11">
        <f>E48</f>
        <v>30000</v>
      </c>
      <c r="F47" s="11">
        <f>G47+H47</f>
        <v>54769</v>
      </c>
      <c r="G47" s="11">
        <f>G48</f>
        <v>25871</v>
      </c>
      <c r="H47" s="11">
        <f>H48</f>
        <v>28898</v>
      </c>
      <c r="I47" s="11">
        <f>I48</f>
        <v>46572</v>
      </c>
      <c r="J47" s="11">
        <f>J48</f>
        <v>0</v>
      </c>
      <c r="K47" s="11">
        <f>F47-I47-J47</f>
        <v>8197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30000</v>
      </c>
      <c r="E48" s="11">
        <f>+E49</f>
        <v>30000</v>
      </c>
      <c r="F48" s="11">
        <f>G48+H48</f>
        <v>54769</v>
      </c>
      <c r="G48" s="11">
        <f>+G49</f>
        <v>25871</v>
      </c>
      <c r="H48" s="11">
        <f>+H49</f>
        <v>28898</v>
      </c>
      <c r="I48" s="11">
        <f>+I49</f>
        <v>46572</v>
      </c>
      <c r="J48" s="11">
        <f>+J49</f>
        <v>0</v>
      </c>
      <c r="K48" s="11">
        <f>F48-I48-J48</f>
        <v>8197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30000</v>
      </c>
      <c r="E49" s="11">
        <f>+E50</f>
        <v>30000</v>
      </c>
      <c r="F49" s="11">
        <f>G49+H49</f>
        <v>54769</v>
      </c>
      <c r="G49" s="11">
        <f>+G50</f>
        <v>25871</v>
      </c>
      <c r="H49" s="11">
        <f>+H50</f>
        <v>28898</v>
      </c>
      <c r="I49" s="11">
        <f>+I50</f>
        <v>46572</v>
      </c>
      <c r="J49" s="11">
        <f>+J50</f>
        <v>0</v>
      </c>
      <c r="K49" s="11">
        <f>F49-I49-J49</f>
        <v>8197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30000</v>
      </c>
      <c r="E50" s="11">
        <v>30000</v>
      </c>
      <c r="F50" s="11">
        <f>G50+H50</f>
        <v>54769</v>
      </c>
      <c r="G50" s="11">
        <v>25871</v>
      </c>
      <c r="H50" s="11">
        <v>28898</v>
      </c>
      <c r="I50" s="11">
        <v>46572</v>
      </c>
      <c r="J50" s="11">
        <v>0</v>
      </c>
      <c r="K50" s="11">
        <f>F50-I50-J50</f>
        <v>8197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D52+D54+D58</f>
        <v>155000</v>
      </c>
      <c r="E51" s="11">
        <f>E52+E54+E58</f>
        <v>195300</v>
      </c>
      <c r="F51" s="11">
        <f>G51+H51</f>
        <v>1007367</v>
      </c>
      <c r="G51" s="11">
        <f>G52+G54+G58</f>
        <v>844014</v>
      </c>
      <c r="H51" s="11">
        <f>H52+H54+H58</f>
        <v>163353</v>
      </c>
      <c r="I51" s="11">
        <f>I52+I54+I58</f>
        <v>180767</v>
      </c>
      <c r="J51" s="11">
        <f>J52+J54+J58</f>
        <v>0</v>
      </c>
      <c r="K51" s="11">
        <f>F51-I51-J51</f>
        <v>826600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+D53</f>
        <v>0</v>
      </c>
      <c r="E52" s="11">
        <f>+E53</f>
        <v>0</v>
      </c>
      <c r="F52" s="11">
        <f>G52+H52</f>
        <v>173</v>
      </c>
      <c r="G52" s="11">
        <f>+G53</f>
        <v>0</v>
      </c>
      <c r="H52" s="11">
        <f>+H53</f>
        <v>173</v>
      </c>
      <c r="I52" s="11">
        <f>+I53</f>
        <v>173</v>
      </c>
      <c r="J52" s="11">
        <f>+J53</f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173</v>
      </c>
      <c r="G53" s="11">
        <v>0</v>
      </c>
      <c r="H53" s="11">
        <v>173</v>
      </c>
      <c r="I53" s="11">
        <v>173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D55+D57</f>
        <v>85000</v>
      </c>
      <c r="E54" s="11">
        <f>E55+E57</f>
        <v>104300</v>
      </c>
      <c r="F54" s="11">
        <f>G54+H54</f>
        <v>875091</v>
      </c>
      <c r="G54" s="11">
        <f>G55+G57</f>
        <v>816166</v>
      </c>
      <c r="H54" s="11">
        <f>H55+H57</f>
        <v>58925</v>
      </c>
      <c r="I54" s="11">
        <f>I55+I57</f>
        <v>87214</v>
      </c>
      <c r="J54" s="11">
        <f>J55+J57</f>
        <v>0</v>
      </c>
      <c r="K54" s="11">
        <f>F54-I54-J54</f>
        <v>787877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85000</v>
      </c>
      <c r="E55" s="11">
        <f>E56</f>
        <v>104300</v>
      </c>
      <c r="F55" s="11">
        <f>G55+H55</f>
        <v>874125</v>
      </c>
      <c r="G55" s="11">
        <f>G56</f>
        <v>816166</v>
      </c>
      <c r="H55" s="11">
        <f>H56</f>
        <v>57959</v>
      </c>
      <c r="I55" s="11">
        <f>I56</f>
        <v>86248</v>
      </c>
      <c r="J55" s="11">
        <f>J56</f>
        <v>0</v>
      </c>
      <c r="K55" s="11">
        <f>F55-I55-J55</f>
        <v>787877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85000</v>
      </c>
      <c r="E56" s="11">
        <v>104300</v>
      </c>
      <c r="F56" s="11">
        <f>G56+H56</f>
        <v>874125</v>
      </c>
      <c r="G56" s="11">
        <v>816166</v>
      </c>
      <c r="H56" s="11">
        <v>57959</v>
      </c>
      <c r="I56" s="11">
        <v>86248</v>
      </c>
      <c r="J56" s="11">
        <v>0</v>
      </c>
      <c r="K56" s="11">
        <f>F56-I56-J56</f>
        <v>787877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0</v>
      </c>
      <c r="E57" s="11">
        <v>0</v>
      </c>
      <c r="F57" s="11">
        <f>G57+H57</f>
        <v>966</v>
      </c>
      <c r="G57" s="11">
        <v>0</v>
      </c>
      <c r="H57" s="11">
        <v>966</v>
      </c>
      <c r="I57" s="11">
        <v>966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70000</v>
      </c>
      <c r="E58" s="11">
        <f>+E59+E60</f>
        <v>91000</v>
      </c>
      <c r="F58" s="11">
        <f>G58+H58</f>
        <v>132103</v>
      </c>
      <c r="G58" s="11">
        <f>+G59+G60</f>
        <v>27848</v>
      </c>
      <c r="H58" s="11">
        <f>+H59+H60</f>
        <v>104255</v>
      </c>
      <c r="I58" s="11">
        <f>+I59+I60</f>
        <v>93380</v>
      </c>
      <c r="J58" s="11">
        <f>+J59+J60</f>
        <v>0</v>
      </c>
      <c r="K58" s="11">
        <f>F58-I58-J58</f>
        <v>38723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70000</v>
      </c>
      <c r="E59" s="11">
        <v>91000</v>
      </c>
      <c r="F59" s="11">
        <f>G59+H59</f>
        <v>125103</v>
      </c>
      <c r="G59" s="11">
        <v>27848</v>
      </c>
      <c r="H59" s="11">
        <v>97255</v>
      </c>
      <c r="I59" s="11">
        <v>93380</v>
      </c>
      <c r="J59" s="11">
        <v>0</v>
      </c>
      <c r="K59" s="11">
        <f>F59-I59-J59</f>
        <v>31723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7000</v>
      </c>
      <c r="G60" s="11">
        <v>0</v>
      </c>
      <c r="H60" s="11">
        <v>7000</v>
      </c>
      <c r="I60" s="11">
        <v>0</v>
      </c>
      <c r="J60" s="11">
        <v>0</v>
      </c>
      <c r="K60" s="11">
        <f>F60-I60-J60</f>
        <v>7000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-160100</v>
      </c>
      <c r="E61" s="11">
        <v>-610100</v>
      </c>
      <c r="F61" s="11">
        <f>G61+H61</f>
        <v>-323389</v>
      </c>
      <c r="G61" s="11">
        <v>0</v>
      </c>
      <c r="H61" s="11">
        <v>-323389</v>
      </c>
      <c r="I61" s="11">
        <v>-323389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160100</v>
      </c>
      <c r="E62" s="11">
        <v>610100</v>
      </c>
      <c r="F62" s="11">
        <f>G62+H62</f>
        <v>323389</v>
      </c>
      <c r="G62" s="11">
        <v>0</v>
      </c>
      <c r="H62" s="11">
        <v>323389</v>
      </c>
      <c r="I62" s="11">
        <v>323389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1129400</v>
      </c>
      <c r="E63" s="11">
        <f>E64</f>
        <v>1129400</v>
      </c>
      <c r="F63" s="11">
        <f>G63+H63</f>
        <v>0</v>
      </c>
      <c r="G63" s="11">
        <f>G64</f>
        <v>0</v>
      </c>
      <c r="H63" s="11">
        <f>H64</f>
        <v>0</v>
      </c>
      <c r="I63" s="11">
        <f>I64</f>
        <v>0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1129400</v>
      </c>
      <c r="E64" s="11">
        <f>+E65</f>
        <v>1129400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1129400</v>
      </c>
      <c r="E65" s="11">
        <v>1129400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2365500</v>
      </c>
      <c r="E66" s="11">
        <f>E67</f>
        <v>2691240</v>
      </c>
      <c r="F66" s="11">
        <f>G66+H66</f>
        <v>503092</v>
      </c>
      <c r="G66" s="11">
        <f>G67</f>
        <v>0</v>
      </c>
      <c r="H66" s="11">
        <f>H67</f>
        <v>503092</v>
      </c>
      <c r="I66" s="11">
        <f>I67</f>
        <v>503092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D68+D72</f>
        <v>2365500</v>
      </c>
      <c r="E67" s="11">
        <f>E68+E72</f>
        <v>2691240</v>
      </c>
      <c r="F67" s="11">
        <f>G67+H67</f>
        <v>503092</v>
      </c>
      <c r="G67" s="11">
        <f>G68+G72</f>
        <v>0</v>
      </c>
      <c r="H67" s="11">
        <f>H68+H72</f>
        <v>503092</v>
      </c>
      <c r="I67" s="11">
        <f>I68+I72</f>
        <v>503092</v>
      </c>
      <c r="J67" s="11">
        <f>J68+J72</f>
        <v>0</v>
      </c>
      <c r="K67" s="11">
        <f>F67-I67-J67</f>
        <v>0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+D69+D70+D71</f>
        <v>1706000</v>
      </c>
      <c r="E68" s="11">
        <f>+E69+E70+E71</f>
        <v>2031740</v>
      </c>
      <c r="F68" s="11">
        <f>G68+H68</f>
        <v>394680</v>
      </c>
      <c r="G68" s="11">
        <f>+G69+G70+G71</f>
        <v>0</v>
      </c>
      <c r="H68" s="11">
        <f>+H69+H70+H71</f>
        <v>394680</v>
      </c>
      <c r="I68" s="11">
        <f>+I69+I70+I71</f>
        <v>394680</v>
      </c>
      <c r="J68" s="11">
        <f>+J69+J70+J71</f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15000</v>
      </c>
      <c r="E69" s="11">
        <v>15000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70000</v>
      </c>
      <c r="E70" s="11">
        <v>395740</v>
      </c>
      <c r="F70" s="11">
        <f>G70+H70</f>
        <v>394680</v>
      </c>
      <c r="G70" s="11">
        <v>0</v>
      </c>
      <c r="H70" s="11">
        <v>394680</v>
      </c>
      <c r="I70" s="11">
        <v>394680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1621000</v>
      </c>
      <c r="E71" s="11">
        <v>1621000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+D73+D74</f>
        <v>659500</v>
      </c>
      <c r="E72" s="11">
        <f>+E73+E74</f>
        <v>659500</v>
      </c>
      <c r="F72" s="11">
        <f>G72+H72</f>
        <v>108412</v>
      </c>
      <c r="G72" s="11">
        <f>+G73+G74</f>
        <v>0</v>
      </c>
      <c r="H72" s="11">
        <f>+H73+H74</f>
        <v>108412</v>
      </c>
      <c r="I72" s="11">
        <f>+I73+I74</f>
        <v>108412</v>
      </c>
      <c r="J72" s="11">
        <f>+J73+J74</f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160000</v>
      </c>
      <c r="E73" s="11">
        <v>160000</v>
      </c>
      <c r="F73" s="11">
        <f>G73+H73</f>
        <v>78228</v>
      </c>
      <c r="G73" s="11">
        <v>0</v>
      </c>
      <c r="H73" s="11">
        <v>78228</v>
      </c>
      <c r="I73" s="11">
        <v>78228</v>
      </c>
      <c r="J73" s="11">
        <v>0</v>
      </c>
      <c r="K73" s="11">
        <f>F73-I73-J73</f>
        <v>0</v>
      </c>
    </row>
    <row r="74" spans="1:12" s="6" customFormat="1" ht="43.5" x14ac:dyDescent="0.25">
      <c r="A74" s="10" t="s">
        <v>208</v>
      </c>
      <c r="B74" s="10" t="s">
        <v>209</v>
      </c>
      <c r="C74" s="10" t="s">
        <v>210</v>
      </c>
      <c r="D74" s="11">
        <v>499500</v>
      </c>
      <c r="E74" s="11">
        <v>499500</v>
      </c>
      <c r="F74" s="11">
        <f>G74+H74</f>
        <v>30184</v>
      </c>
      <c r="G74" s="11">
        <v>0</v>
      </c>
      <c r="H74" s="11">
        <v>30184</v>
      </c>
      <c r="I74" s="11">
        <v>30184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 t="s">
        <v>213</v>
      </c>
      <c r="F77" s="3"/>
      <c r="G77" s="3"/>
      <c r="H77" s="3"/>
      <c r="I77" s="3" t="s">
        <v>215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217</v>
      </c>
      <c r="C11" s="10" t="s">
        <v>21</v>
      </c>
      <c r="D11" s="11">
        <f>D12+D62</f>
        <v>2827900</v>
      </c>
      <c r="E11" s="11">
        <f>E12+E62</f>
        <v>3515865</v>
      </c>
      <c r="F11" s="11">
        <f>G11+H11</f>
        <v>4875271</v>
      </c>
      <c r="G11" s="11">
        <f>G12+G62</f>
        <v>1182454</v>
      </c>
      <c r="H11" s="11">
        <f>H12+H62</f>
        <v>3692817</v>
      </c>
      <c r="I11" s="11">
        <f>I12+I62</f>
        <v>3704544</v>
      </c>
      <c r="J11" s="11">
        <f>J12+J62</f>
        <v>0</v>
      </c>
      <c r="K11" s="11">
        <f>F11-I11-J11</f>
        <v>1170727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2597900</v>
      </c>
      <c r="E12" s="11">
        <f>E13+E45</f>
        <v>2960125</v>
      </c>
      <c r="F12" s="11">
        <f>G12+H12</f>
        <v>4402363</v>
      </c>
      <c r="G12" s="11">
        <f>G13+G45</f>
        <v>1182454</v>
      </c>
      <c r="H12" s="11">
        <f>H13+H45</f>
        <v>3219909</v>
      </c>
      <c r="I12" s="11">
        <f>I13+I45</f>
        <v>3231636</v>
      </c>
      <c r="J12" s="11">
        <f>J13+J45</f>
        <v>0</v>
      </c>
      <c r="K12" s="11">
        <f>F12-I12-J12</f>
        <v>1170727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2573000</v>
      </c>
      <c r="E13" s="11">
        <f>E14+E21+E31+E42</f>
        <v>3344925</v>
      </c>
      <c r="F13" s="11">
        <f>G13+H13</f>
        <v>3663616</v>
      </c>
      <c r="G13" s="11">
        <f>G14+G21+G31+G42</f>
        <v>312569</v>
      </c>
      <c r="H13" s="11">
        <f>H14+H21+H31+H42</f>
        <v>3351047</v>
      </c>
      <c r="I13" s="11">
        <f>I14+I21+I31+I42</f>
        <v>3327686</v>
      </c>
      <c r="J13" s="11">
        <f>J14+J21+J31+J42</f>
        <v>0</v>
      </c>
      <c r="K13" s="11">
        <f>F13-I13-J13</f>
        <v>335930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327000</v>
      </c>
      <c r="E14" s="11">
        <f>+E15</f>
        <v>350000</v>
      </c>
      <c r="F14" s="11">
        <f>G14+H14</f>
        <v>343261</v>
      </c>
      <c r="G14" s="11">
        <f>+G15</f>
        <v>0</v>
      </c>
      <c r="H14" s="11">
        <f>+H15</f>
        <v>343261</v>
      </c>
      <c r="I14" s="11">
        <f>+I15</f>
        <v>343261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218</v>
      </c>
      <c r="B15" s="10" t="s">
        <v>35</v>
      </c>
      <c r="C15" s="10" t="s">
        <v>36</v>
      </c>
      <c r="D15" s="11">
        <f>D16+D18</f>
        <v>327000</v>
      </c>
      <c r="E15" s="11">
        <f>E16+E18</f>
        <v>350000</v>
      </c>
      <c r="F15" s="11">
        <f>G15+H15</f>
        <v>343261</v>
      </c>
      <c r="G15" s="11">
        <f>G16+G18</f>
        <v>0</v>
      </c>
      <c r="H15" s="11">
        <f>H16+H18</f>
        <v>343261</v>
      </c>
      <c r="I15" s="11">
        <f>I16+I18</f>
        <v>343261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</v>
      </c>
      <c r="E16" s="11">
        <f>+E17</f>
        <v>4000</v>
      </c>
      <c r="F16" s="11">
        <f>G16+H16</f>
        <v>3418</v>
      </c>
      <c r="G16" s="11">
        <f>+G17</f>
        <v>0</v>
      </c>
      <c r="H16" s="11">
        <f>+H17</f>
        <v>3418</v>
      </c>
      <c r="I16" s="11">
        <f>+I17</f>
        <v>3418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219</v>
      </c>
      <c r="B17" s="10" t="s">
        <v>41</v>
      </c>
      <c r="C17" s="10" t="s">
        <v>42</v>
      </c>
      <c r="D17" s="11">
        <v>3000</v>
      </c>
      <c r="E17" s="11">
        <v>4000</v>
      </c>
      <c r="F17" s="11">
        <f>G17+H17</f>
        <v>3418</v>
      </c>
      <c r="G17" s="11">
        <v>0</v>
      </c>
      <c r="H17" s="11">
        <v>3418</v>
      </c>
      <c r="I17" s="11">
        <v>3418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324000</v>
      </c>
      <c r="E18" s="11">
        <f>E19+E20</f>
        <v>346000</v>
      </c>
      <c r="F18" s="11">
        <f>G18+H18</f>
        <v>339843</v>
      </c>
      <c r="G18" s="11">
        <f>G19+G20</f>
        <v>0</v>
      </c>
      <c r="H18" s="11">
        <f>H19+H20</f>
        <v>339843</v>
      </c>
      <c r="I18" s="11">
        <f>I19+I20</f>
        <v>339843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159000</v>
      </c>
      <c r="E19" s="11">
        <v>180000</v>
      </c>
      <c r="F19" s="11">
        <f>G19+H19</f>
        <v>173876</v>
      </c>
      <c r="G19" s="11">
        <v>0</v>
      </c>
      <c r="H19" s="11">
        <v>173876</v>
      </c>
      <c r="I19" s="11">
        <v>173876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165000</v>
      </c>
      <c r="E20" s="11">
        <v>166000</v>
      </c>
      <c r="F20" s="11">
        <f>G20+H20</f>
        <v>165967</v>
      </c>
      <c r="G20" s="11">
        <v>0</v>
      </c>
      <c r="H20" s="11">
        <v>165967</v>
      </c>
      <c r="I20" s="11">
        <v>165967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220</v>
      </c>
      <c r="B21" s="10" t="s">
        <v>53</v>
      </c>
      <c r="C21" s="10" t="s">
        <v>54</v>
      </c>
      <c r="D21" s="11">
        <f>D22</f>
        <v>183000</v>
      </c>
      <c r="E21" s="11">
        <f>E22</f>
        <v>184925</v>
      </c>
      <c r="F21" s="11">
        <f>G21+H21</f>
        <v>422771</v>
      </c>
      <c r="G21" s="11">
        <f>G22</f>
        <v>234906</v>
      </c>
      <c r="H21" s="11">
        <f>H22</f>
        <v>187865</v>
      </c>
      <c r="I21" s="11">
        <f>I22</f>
        <v>176696</v>
      </c>
      <c r="J21" s="11">
        <f>J22</f>
        <v>0</v>
      </c>
      <c r="K21" s="11">
        <f>F21-I21-J21</f>
        <v>246075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183000</v>
      </c>
      <c r="E22" s="11">
        <f>E23+E26+E30</f>
        <v>184925</v>
      </c>
      <c r="F22" s="11">
        <f>G22+H22</f>
        <v>422771</v>
      </c>
      <c r="G22" s="11">
        <f>G23+G26+G30</f>
        <v>234906</v>
      </c>
      <c r="H22" s="11">
        <f>H23+H26+H30</f>
        <v>187865</v>
      </c>
      <c r="I22" s="11">
        <f>I23+I26+I30</f>
        <v>176696</v>
      </c>
      <c r="J22" s="11">
        <f>J23+J26+J30</f>
        <v>0</v>
      </c>
      <c r="K22" s="11">
        <f>F22-I22-J22</f>
        <v>246075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56000</v>
      </c>
      <c r="E23" s="11">
        <f>E24+E25</f>
        <v>57925</v>
      </c>
      <c r="F23" s="11">
        <f>G23+H23</f>
        <v>104633</v>
      </c>
      <c r="G23" s="11">
        <f>G24+G25</f>
        <v>51571</v>
      </c>
      <c r="H23" s="11">
        <f>H24+H25</f>
        <v>53062</v>
      </c>
      <c r="I23" s="11">
        <f>I24+I25</f>
        <v>45321</v>
      </c>
      <c r="J23" s="11">
        <f>J24+J25</f>
        <v>0</v>
      </c>
      <c r="K23" s="11">
        <f>F23-I23-J23</f>
        <v>59312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16000</v>
      </c>
      <c r="E24" s="11">
        <v>17925</v>
      </c>
      <c r="F24" s="11">
        <f>G24+H24</f>
        <v>28731</v>
      </c>
      <c r="G24" s="11">
        <v>9472</v>
      </c>
      <c r="H24" s="11">
        <v>19259</v>
      </c>
      <c r="I24" s="11">
        <v>18987</v>
      </c>
      <c r="J24" s="11">
        <v>0</v>
      </c>
      <c r="K24" s="11">
        <f>F24-I24-J24</f>
        <v>9744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40000</v>
      </c>
      <c r="F25" s="11">
        <f>G25+H25</f>
        <v>75902</v>
      </c>
      <c r="G25" s="11">
        <v>42099</v>
      </c>
      <c r="H25" s="11">
        <v>33803</v>
      </c>
      <c r="I25" s="11">
        <v>26334</v>
      </c>
      <c r="J25" s="11">
        <v>0</v>
      </c>
      <c r="K25" s="11">
        <f>F25-I25-J25</f>
        <v>49568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126000</v>
      </c>
      <c r="E26" s="11">
        <f>E27+E28+E29</f>
        <v>126000</v>
      </c>
      <c r="F26" s="11">
        <f>G26+H26</f>
        <v>316719</v>
      </c>
      <c r="G26" s="11">
        <f>G27+G28+G29</f>
        <v>183335</v>
      </c>
      <c r="H26" s="11">
        <f>H27+H28+H29</f>
        <v>133384</v>
      </c>
      <c r="I26" s="11">
        <f>I27+I28+I29</f>
        <v>129956</v>
      </c>
      <c r="J26" s="11">
        <f>J27+J28+J29</f>
        <v>0</v>
      </c>
      <c r="K26" s="11">
        <f>F26-I26-J26</f>
        <v>186763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38000</v>
      </c>
      <c r="E27" s="11">
        <v>38000</v>
      </c>
      <c r="F27" s="11">
        <f>G27+H27</f>
        <v>81447</v>
      </c>
      <c r="G27" s="11">
        <v>42448</v>
      </c>
      <c r="H27" s="11">
        <v>38999</v>
      </c>
      <c r="I27" s="11">
        <v>39435</v>
      </c>
      <c r="J27" s="11">
        <v>0</v>
      </c>
      <c r="K27" s="11">
        <f>F27-I27-J27</f>
        <v>42012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4000</v>
      </c>
      <c r="F28" s="11">
        <f>G28+H28</f>
        <v>19290</v>
      </c>
      <c r="G28" s="11">
        <v>14167</v>
      </c>
      <c r="H28" s="11">
        <v>5123</v>
      </c>
      <c r="I28" s="11">
        <v>2628</v>
      </c>
      <c r="J28" s="11">
        <v>0</v>
      </c>
      <c r="K28" s="11">
        <f>F28-I28-J28</f>
        <v>16662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84000</v>
      </c>
      <c r="E29" s="11">
        <v>84000</v>
      </c>
      <c r="F29" s="11">
        <f>G29+H29</f>
        <v>215982</v>
      </c>
      <c r="G29" s="11">
        <v>126720</v>
      </c>
      <c r="H29" s="11">
        <v>89262</v>
      </c>
      <c r="I29" s="11">
        <v>87893</v>
      </c>
      <c r="J29" s="11">
        <v>0</v>
      </c>
      <c r="K29" s="11">
        <f>F29-I29-J29</f>
        <v>128089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</v>
      </c>
      <c r="E30" s="11">
        <v>1000</v>
      </c>
      <c r="F30" s="11">
        <f>G30+H30</f>
        <v>1419</v>
      </c>
      <c r="G30" s="11">
        <v>0</v>
      </c>
      <c r="H30" s="11">
        <v>1419</v>
      </c>
      <c r="I30" s="11">
        <v>1419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221</v>
      </c>
      <c r="B31" s="10" t="s">
        <v>83</v>
      </c>
      <c r="C31" s="10" t="s">
        <v>84</v>
      </c>
      <c r="D31" s="11">
        <f>D32+D36</f>
        <v>2053000</v>
      </c>
      <c r="E31" s="11">
        <f>E32+E36</f>
        <v>2800000</v>
      </c>
      <c r="F31" s="11">
        <f>G31+H31</f>
        <v>2882938</v>
      </c>
      <c r="G31" s="11">
        <f>G32+G36</f>
        <v>77663</v>
      </c>
      <c r="H31" s="11">
        <f>H32+H36</f>
        <v>2805275</v>
      </c>
      <c r="I31" s="11">
        <f>I32+I36</f>
        <v>2793083</v>
      </c>
      <c r="J31" s="11">
        <f>J32+J36</f>
        <v>0</v>
      </c>
      <c r="K31" s="11">
        <f>F31-I31-J31</f>
        <v>89855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2013000</v>
      </c>
      <c r="E32" s="11">
        <f>+E33+E34+E35</f>
        <v>2755000</v>
      </c>
      <c r="F32" s="11">
        <f>G32+H32</f>
        <v>2747097</v>
      </c>
      <c r="G32" s="11">
        <f>+G33+G34+G35</f>
        <v>0</v>
      </c>
      <c r="H32" s="11">
        <f>+H33+H34+H35</f>
        <v>2747097</v>
      </c>
      <c r="I32" s="11">
        <f>+I33+I34+I35</f>
        <v>2747097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222</v>
      </c>
      <c r="B33" s="10" t="s">
        <v>89</v>
      </c>
      <c r="C33" s="10" t="s">
        <v>90</v>
      </c>
      <c r="D33" s="11">
        <v>876000</v>
      </c>
      <c r="E33" s="11">
        <v>1095000</v>
      </c>
      <c r="F33" s="11">
        <f>G33+H33</f>
        <v>1090702</v>
      </c>
      <c r="G33" s="11">
        <v>0</v>
      </c>
      <c r="H33" s="11">
        <v>1090702</v>
      </c>
      <c r="I33" s="11">
        <v>1090702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223</v>
      </c>
      <c r="B34" s="10" t="s">
        <v>92</v>
      </c>
      <c r="C34" s="10" t="s">
        <v>93</v>
      </c>
      <c r="D34" s="11">
        <v>25000</v>
      </c>
      <c r="E34" s="11">
        <v>25000</v>
      </c>
      <c r="F34" s="11">
        <f>G34+H34</f>
        <v>25000</v>
      </c>
      <c r="G34" s="11">
        <v>0</v>
      </c>
      <c r="H34" s="11">
        <v>25000</v>
      </c>
      <c r="I34" s="11">
        <v>25000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1112000</v>
      </c>
      <c r="E35" s="11">
        <v>1635000</v>
      </c>
      <c r="F35" s="11">
        <f>G35+H35</f>
        <v>1631395</v>
      </c>
      <c r="G35" s="11">
        <v>0</v>
      </c>
      <c r="H35" s="11">
        <v>1631395</v>
      </c>
      <c r="I35" s="11">
        <v>1631395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224</v>
      </c>
      <c r="B36" s="10" t="s">
        <v>98</v>
      </c>
      <c r="C36" s="10" t="s">
        <v>99</v>
      </c>
      <c r="D36" s="11">
        <f>D37+D40+D41</f>
        <v>40000</v>
      </c>
      <c r="E36" s="11">
        <f>E37+E40+E41</f>
        <v>45000</v>
      </c>
      <c r="F36" s="11">
        <f>G36+H36</f>
        <v>135841</v>
      </c>
      <c r="G36" s="11">
        <f>G37+G40+G41</f>
        <v>77663</v>
      </c>
      <c r="H36" s="11">
        <f>H37+H40+H41</f>
        <v>58178</v>
      </c>
      <c r="I36" s="11">
        <f>I37+I40+I41</f>
        <v>45986</v>
      </c>
      <c r="J36" s="11">
        <f>J37+J40+J41</f>
        <v>0</v>
      </c>
      <c r="K36" s="11">
        <f>F36-I36-J36</f>
        <v>89855</v>
      </c>
    </row>
    <row r="37" spans="1:11" s="6" customFormat="1" ht="22.5" x14ac:dyDescent="0.25">
      <c r="A37" s="10" t="s">
        <v>225</v>
      </c>
      <c r="B37" s="10" t="s">
        <v>101</v>
      </c>
      <c r="C37" s="10" t="s">
        <v>102</v>
      </c>
      <c r="D37" s="11">
        <f>D38+D39</f>
        <v>38000</v>
      </c>
      <c r="E37" s="11">
        <f>E38+E39</f>
        <v>43000</v>
      </c>
      <c r="F37" s="11">
        <f>G37+H37</f>
        <v>125657</v>
      </c>
      <c r="G37" s="11">
        <f>G38+G39</f>
        <v>77459</v>
      </c>
      <c r="H37" s="11">
        <f>H38+H39</f>
        <v>48198</v>
      </c>
      <c r="I37" s="11">
        <f>I38+I39</f>
        <v>36058</v>
      </c>
      <c r="J37" s="11">
        <f>J38+J39</f>
        <v>0</v>
      </c>
      <c r="K37" s="11">
        <f>F37-I37-J37</f>
        <v>89599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37000</v>
      </c>
      <c r="E38" s="11">
        <v>42000</v>
      </c>
      <c r="F38" s="11">
        <f>G38+H38</f>
        <v>123708</v>
      </c>
      <c r="G38" s="11">
        <v>76699</v>
      </c>
      <c r="H38" s="11">
        <v>47009</v>
      </c>
      <c r="I38" s="11">
        <v>34383</v>
      </c>
      <c r="J38" s="11">
        <v>0</v>
      </c>
      <c r="K38" s="11">
        <f>F38-I38-J38</f>
        <v>89325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1000</v>
      </c>
      <c r="E39" s="11">
        <v>1000</v>
      </c>
      <c r="F39" s="11">
        <f>G39+H39</f>
        <v>1949</v>
      </c>
      <c r="G39" s="11">
        <v>760</v>
      </c>
      <c r="H39" s="11">
        <v>1189</v>
      </c>
      <c r="I39" s="11">
        <v>1675</v>
      </c>
      <c r="J39" s="11">
        <v>0</v>
      </c>
      <c r="K39" s="11">
        <f>F39-I39-J39</f>
        <v>274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</v>
      </c>
      <c r="E40" s="11">
        <v>1000</v>
      </c>
      <c r="F40" s="11">
        <f>G40+H40</f>
        <v>8031</v>
      </c>
      <c r="G40" s="11">
        <v>0</v>
      </c>
      <c r="H40" s="11">
        <v>8031</v>
      </c>
      <c r="I40" s="11">
        <v>8031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1000</v>
      </c>
      <c r="F41" s="11">
        <f>G41+H41</f>
        <v>2153</v>
      </c>
      <c r="G41" s="11">
        <v>204</v>
      </c>
      <c r="H41" s="11">
        <v>1949</v>
      </c>
      <c r="I41" s="11">
        <v>1897</v>
      </c>
      <c r="J41" s="11">
        <v>0</v>
      </c>
      <c r="K41" s="11">
        <f>F41-I41-J41</f>
        <v>256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10000</v>
      </c>
      <c r="F42" s="11">
        <f>G42+H42</f>
        <v>14646</v>
      </c>
      <c r="G42" s="11">
        <f>G43</f>
        <v>0</v>
      </c>
      <c r="H42" s="11">
        <f>H43</f>
        <v>14646</v>
      </c>
      <c r="I42" s="11">
        <f>I43</f>
        <v>14646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10000</v>
      </c>
      <c r="F43" s="11">
        <f>G43+H43</f>
        <v>14646</v>
      </c>
      <c r="G43" s="11">
        <f>G44</f>
        <v>0</v>
      </c>
      <c r="H43" s="11">
        <f>H44</f>
        <v>14646</v>
      </c>
      <c r="I43" s="11">
        <f>I44</f>
        <v>14646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10000</v>
      </c>
      <c r="F44" s="11">
        <f>G44+H44</f>
        <v>14646</v>
      </c>
      <c r="G44" s="11">
        <v>0</v>
      </c>
      <c r="H44" s="11">
        <v>14646</v>
      </c>
      <c r="I44" s="11">
        <v>14646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24900</v>
      </c>
      <c r="E45" s="11">
        <f>E46+E50</f>
        <v>-384800</v>
      </c>
      <c r="F45" s="11">
        <f>G45+H45</f>
        <v>738747</v>
      </c>
      <c r="G45" s="11">
        <f>G46+G50</f>
        <v>869885</v>
      </c>
      <c r="H45" s="11">
        <f>H46+H50</f>
        <v>-131138</v>
      </c>
      <c r="I45" s="11">
        <f>I46+I50</f>
        <v>-96050</v>
      </c>
      <c r="J45" s="11">
        <f>J46+J50</f>
        <v>0</v>
      </c>
      <c r="K45" s="11">
        <f>F45-I45-J45</f>
        <v>834797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30000</v>
      </c>
      <c r="E46" s="11">
        <f>E47</f>
        <v>30000</v>
      </c>
      <c r="F46" s="11">
        <f>G46+H46</f>
        <v>54769</v>
      </c>
      <c r="G46" s="11">
        <f>G47</f>
        <v>25871</v>
      </c>
      <c r="H46" s="11">
        <f>H47</f>
        <v>28898</v>
      </c>
      <c r="I46" s="11">
        <f>I47</f>
        <v>46572</v>
      </c>
      <c r="J46" s="11">
        <f>J47</f>
        <v>0</v>
      </c>
      <c r="K46" s="11">
        <f>F46-I46-J46</f>
        <v>8197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30000</v>
      </c>
      <c r="E47" s="11">
        <f>+E48</f>
        <v>30000</v>
      </c>
      <c r="F47" s="11">
        <f>G47+H47</f>
        <v>54769</v>
      </c>
      <c r="G47" s="11">
        <f>+G48</f>
        <v>25871</v>
      </c>
      <c r="H47" s="11">
        <f>+H48</f>
        <v>28898</v>
      </c>
      <c r="I47" s="11">
        <f>+I48</f>
        <v>46572</v>
      </c>
      <c r="J47" s="11">
        <f>+J48</f>
        <v>0</v>
      </c>
      <c r="K47" s="11">
        <f>F47-I47-J47</f>
        <v>8197</v>
      </c>
    </row>
    <row r="48" spans="1:11" s="6" customFormat="1" x14ac:dyDescent="0.25">
      <c r="A48" s="10" t="s">
        <v>226</v>
      </c>
      <c r="B48" s="10" t="s">
        <v>134</v>
      </c>
      <c r="C48" s="10" t="s">
        <v>135</v>
      </c>
      <c r="D48" s="11">
        <f>+D49</f>
        <v>30000</v>
      </c>
      <c r="E48" s="11">
        <f>+E49</f>
        <v>30000</v>
      </c>
      <c r="F48" s="11">
        <f>G48+H48</f>
        <v>54769</v>
      </c>
      <c r="G48" s="11">
        <f>+G49</f>
        <v>25871</v>
      </c>
      <c r="H48" s="11">
        <f>+H49</f>
        <v>28898</v>
      </c>
      <c r="I48" s="11">
        <f>+I49</f>
        <v>46572</v>
      </c>
      <c r="J48" s="11">
        <f>+J49</f>
        <v>0</v>
      </c>
      <c r="K48" s="11">
        <f>F48-I48-J48</f>
        <v>8197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30000</v>
      </c>
      <c r="E49" s="11">
        <v>30000</v>
      </c>
      <c r="F49" s="11">
        <f>G49+H49</f>
        <v>54769</v>
      </c>
      <c r="G49" s="11">
        <v>25871</v>
      </c>
      <c r="H49" s="11">
        <v>28898</v>
      </c>
      <c r="I49" s="11">
        <v>46572</v>
      </c>
      <c r="J49" s="11">
        <v>0</v>
      </c>
      <c r="K49" s="11">
        <f>F49-I49-J49</f>
        <v>8197</v>
      </c>
    </row>
    <row r="50" spans="1:11" s="6" customFormat="1" ht="22.5" x14ac:dyDescent="0.25">
      <c r="A50" s="10" t="s">
        <v>227</v>
      </c>
      <c r="B50" s="10" t="s">
        <v>140</v>
      </c>
      <c r="C50" s="10" t="s">
        <v>141</v>
      </c>
      <c r="D50" s="11">
        <f>D51+D53+D57+D60</f>
        <v>-5100</v>
      </c>
      <c r="E50" s="11">
        <f>E51+E53+E57+E60</f>
        <v>-414800</v>
      </c>
      <c r="F50" s="11">
        <f>G50+H50</f>
        <v>683978</v>
      </c>
      <c r="G50" s="11">
        <f>G51+G53+G57+G60</f>
        <v>844014</v>
      </c>
      <c r="H50" s="11">
        <f>H51+H53+H57+H60</f>
        <v>-160036</v>
      </c>
      <c r="I50" s="11">
        <f>I51+I53+I57+I60</f>
        <v>-142622</v>
      </c>
      <c r="J50" s="11">
        <f>J51+J53+J57+J60</f>
        <v>0</v>
      </c>
      <c r="K50" s="11">
        <f>F50-I50-J50</f>
        <v>826600</v>
      </c>
    </row>
    <row r="51" spans="1:11" s="6" customFormat="1" ht="43.5" x14ac:dyDescent="0.25">
      <c r="A51" s="10" t="s">
        <v>228</v>
      </c>
      <c r="B51" s="10" t="s">
        <v>143</v>
      </c>
      <c r="C51" s="10" t="s">
        <v>144</v>
      </c>
      <c r="D51" s="11">
        <f>+D52</f>
        <v>0</v>
      </c>
      <c r="E51" s="11">
        <f>+E52</f>
        <v>0</v>
      </c>
      <c r="F51" s="11">
        <f>G51+H51</f>
        <v>173</v>
      </c>
      <c r="G51" s="11">
        <f>+G52</f>
        <v>0</v>
      </c>
      <c r="H51" s="11">
        <f>+H52</f>
        <v>173</v>
      </c>
      <c r="I51" s="11">
        <f>+I52</f>
        <v>173</v>
      </c>
      <c r="J51" s="11">
        <f>+J52</f>
        <v>0</v>
      </c>
      <c r="K51" s="11">
        <f>F51-I51-J51</f>
        <v>0</v>
      </c>
    </row>
    <row r="52" spans="1:11" s="6" customFormat="1" ht="22.5" x14ac:dyDescent="0.25">
      <c r="A52" s="10" t="s">
        <v>229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173</v>
      </c>
      <c r="G52" s="11">
        <v>0</v>
      </c>
      <c r="H52" s="11">
        <v>173</v>
      </c>
      <c r="I52" s="11">
        <v>173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230</v>
      </c>
      <c r="B53" s="10" t="s">
        <v>149</v>
      </c>
      <c r="C53" s="10" t="s">
        <v>150</v>
      </c>
      <c r="D53" s="11">
        <f>D54+D56</f>
        <v>85000</v>
      </c>
      <c r="E53" s="11">
        <f>E54+E56</f>
        <v>104300</v>
      </c>
      <c r="F53" s="11">
        <f>G53+H53</f>
        <v>875091</v>
      </c>
      <c r="G53" s="11">
        <f>G54+G56</f>
        <v>816166</v>
      </c>
      <c r="H53" s="11">
        <f>H54+H56</f>
        <v>58925</v>
      </c>
      <c r="I53" s="11">
        <f>I54+I56</f>
        <v>87214</v>
      </c>
      <c r="J53" s="11">
        <f>J54+J56</f>
        <v>0</v>
      </c>
      <c r="K53" s="11">
        <f>F53-I53-J53</f>
        <v>787877</v>
      </c>
    </row>
    <row r="54" spans="1:11" s="6" customFormat="1" ht="22.5" x14ac:dyDescent="0.25">
      <c r="A54" s="10" t="s">
        <v>231</v>
      </c>
      <c r="B54" s="10" t="s">
        <v>152</v>
      </c>
      <c r="C54" s="10" t="s">
        <v>153</v>
      </c>
      <c r="D54" s="11">
        <f>D55</f>
        <v>85000</v>
      </c>
      <c r="E54" s="11">
        <f>E55</f>
        <v>104300</v>
      </c>
      <c r="F54" s="11">
        <f>G54+H54</f>
        <v>874125</v>
      </c>
      <c r="G54" s="11">
        <f>G55</f>
        <v>816166</v>
      </c>
      <c r="H54" s="11">
        <f>H55</f>
        <v>57959</v>
      </c>
      <c r="I54" s="11">
        <f>I55</f>
        <v>86248</v>
      </c>
      <c r="J54" s="11">
        <f>J55</f>
        <v>0</v>
      </c>
      <c r="K54" s="11">
        <f>F54-I54-J54</f>
        <v>787877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85000</v>
      </c>
      <c r="E55" s="11">
        <v>104300</v>
      </c>
      <c r="F55" s="11">
        <f>G55+H55</f>
        <v>874125</v>
      </c>
      <c r="G55" s="11">
        <v>816166</v>
      </c>
      <c r="H55" s="11">
        <v>57959</v>
      </c>
      <c r="I55" s="11">
        <v>86248</v>
      </c>
      <c r="J55" s="11">
        <v>0</v>
      </c>
      <c r="K55" s="11">
        <f>F55-I55-J55</f>
        <v>787877</v>
      </c>
    </row>
    <row r="56" spans="1:11" s="6" customFormat="1" x14ac:dyDescent="0.25">
      <c r="A56" s="10" t="s">
        <v>232</v>
      </c>
      <c r="B56" s="10" t="s">
        <v>158</v>
      </c>
      <c r="C56" s="10" t="s">
        <v>159</v>
      </c>
      <c r="D56" s="11">
        <v>0</v>
      </c>
      <c r="E56" s="11">
        <v>0</v>
      </c>
      <c r="F56" s="11">
        <f>G56+H56</f>
        <v>966</v>
      </c>
      <c r="G56" s="11">
        <v>0</v>
      </c>
      <c r="H56" s="11">
        <v>966</v>
      </c>
      <c r="I56" s="11">
        <v>966</v>
      </c>
      <c r="J56" s="11">
        <v>0</v>
      </c>
      <c r="K56" s="11">
        <f>F56-I56-J56</f>
        <v>0</v>
      </c>
    </row>
    <row r="57" spans="1:11" s="6" customFormat="1" ht="33" x14ac:dyDescent="0.25">
      <c r="A57" s="10" t="s">
        <v>233</v>
      </c>
      <c r="B57" s="10" t="s">
        <v>161</v>
      </c>
      <c r="C57" s="10" t="s">
        <v>162</v>
      </c>
      <c r="D57" s="11">
        <f>+D58+D59</f>
        <v>70000</v>
      </c>
      <c r="E57" s="11">
        <f>+E58+E59</f>
        <v>91000</v>
      </c>
      <c r="F57" s="11">
        <f>G57+H57</f>
        <v>132103</v>
      </c>
      <c r="G57" s="11">
        <f>+G58+G59</f>
        <v>27848</v>
      </c>
      <c r="H57" s="11">
        <f>+H58+H59</f>
        <v>104255</v>
      </c>
      <c r="I57" s="11">
        <f>+I58+I59</f>
        <v>93380</v>
      </c>
      <c r="J57" s="11">
        <f>+J58+J59</f>
        <v>0</v>
      </c>
      <c r="K57" s="11">
        <f>F57-I57-J57</f>
        <v>38723</v>
      </c>
    </row>
    <row r="58" spans="1:11" s="6" customFormat="1" x14ac:dyDescent="0.25">
      <c r="A58" s="10" t="s">
        <v>234</v>
      </c>
      <c r="B58" s="10" t="s">
        <v>164</v>
      </c>
      <c r="C58" s="10" t="s">
        <v>165</v>
      </c>
      <c r="D58" s="11">
        <v>70000</v>
      </c>
      <c r="E58" s="11">
        <v>91000</v>
      </c>
      <c r="F58" s="11">
        <f>G58+H58</f>
        <v>125103</v>
      </c>
      <c r="G58" s="11">
        <v>27848</v>
      </c>
      <c r="H58" s="11">
        <v>97255</v>
      </c>
      <c r="I58" s="11">
        <v>93380</v>
      </c>
      <c r="J58" s="11">
        <v>0</v>
      </c>
      <c r="K58" s="11">
        <f>F58-I58-J58</f>
        <v>31723</v>
      </c>
    </row>
    <row r="59" spans="1:11" s="6" customFormat="1" x14ac:dyDescent="0.25">
      <c r="A59" s="10" t="s">
        <v>235</v>
      </c>
      <c r="B59" s="10" t="s">
        <v>167</v>
      </c>
      <c r="C59" s="10" t="s">
        <v>168</v>
      </c>
      <c r="D59" s="11">
        <v>0</v>
      </c>
      <c r="E59" s="11">
        <v>0</v>
      </c>
      <c r="F59" s="11">
        <f>G59+H59</f>
        <v>7000</v>
      </c>
      <c r="G59" s="11">
        <v>0</v>
      </c>
      <c r="H59" s="11">
        <v>7000</v>
      </c>
      <c r="I59" s="11">
        <v>0</v>
      </c>
      <c r="J59" s="11">
        <v>0</v>
      </c>
      <c r="K59" s="11">
        <f>F59-I59-J59</f>
        <v>7000</v>
      </c>
    </row>
    <row r="60" spans="1:11" s="6" customFormat="1" ht="22.5" x14ac:dyDescent="0.25">
      <c r="A60" s="10" t="s">
        <v>236</v>
      </c>
      <c r="B60" s="10" t="s">
        <v>237</v>
      </c>
      <c r="C60" s="10" t="s">
        <v>238</v>
      </c>
      <c r="D60" s="11">
        <f>+D61</f>
        <v>-160100</v>
      </c>
      <c r="E60" s="11">
        <f>+E61</f>
        <v>-610100</v>
      </c>
      <c r="F60" s="11">
        <f>G60+H60</f>
        <v>-323389</v>
      </c>
      <c r="G60" s="11">
        <f>+G61</f>
        <v>0</v>
      </c>
      <c r="H60" s="11">
        <f>+H61</f>
        <v>-323389</v>
      </c>
      <c r="I60" s="11">
        <f>+I61</f>
        <v>-323389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239</v>
      </c>
      <c r="B61" s="10" t="s">
        <v>170</v>
      </c>
      <c r="C61" s="10" t="s">
        <v>171</v>
      </c>
      <c r="D61" s="11">
        <v>-160100</v>
      </c>
      <c r="E61" s="11">
        <v>-610100</v>
      </c>
      <c r="F61" s="11">
        <f>G61+H61</f>
        <v>-323389</v>
      </c>
      <c r="G61" s="11">
        <v>0</v>
      </c>
      <c r="H61" s="11">
        <v>-323389</v>
      </c>
      <c r="I61" s="11">
        <v>-323389</v>
      </c>
      <c r="J61" s="11">
        <v>0</v>
      </c>
      <c r="K61" s="11">
        <f>F61-I61-J61</f>
        <v>0</v>
      </c>
    </row>
    <row r="62" spans="1:11" s="6" customFormat="1" x14ac:dyDescent="0.25">
      <c r="A62" s="10" t="s">
        <v>240</v>
      </c>
      <c r="B62" s="10" t="s">
        <v>185</v>
      </c>
      <c r="C62" s="10" t="s">
        <v>186</v>
      </c>
      <c r="D62" s="11">
        <f>D63</f>
        <v>230000</v>
      </c>
      <c r="E62" s="11">
        <f>E63</f>
        <v>555740</v>
      </c>
      <c r="F62" s="11">
        <f>G62+H62</f>
        <v>472908</v>
      </c>
      <c r="G62" s="11">
        <f>G63</f>
        <v>0</v>
      </c>
      <c r="H62" s="11">
        <f>H63</f>
        <v>472908</v>
      </c>
      <c r="I62" s="11">
        <f>I63</f>
        <v>472908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241</v>
      </c>
      <c r="B63" s="10" t="s">
        <v>188</v>
      </c>
      <c r="C63" s="10" t="s">
        <v>189</v>
      </c>
      <c r="D63" s="11">
        <f>D64+D66</f>
        <v>230000</v>
      </c>
      <c r="E63" s="11">
        <f>E64+E66</f>
        <v>555740</v>
      </c>
      <c r="F63" s="11">
        <f>G63+H63</f>
        <v>472908</v>
      </c>
      <c r="G63" s="11">
        <f>G64+G66</f>
        <v>0</v>
      </c>
      <c r="H63" s="11">
        <f>H64+H66</f>
        <v>472908</v>
      </c>
      <c r="I63" s="11">
        <f>I64+I66</f>
        <v>472908</v>
      </c>
      <c r="J63" s="11">
        <f>J64+J66</f>
        <v>0</v>
      </c>
      <c r="K63" s="11">
        <f>F63-I63-J63</f>
        <v>0</v>
      </c>
    </row>
    <row r="64" spans="1:11" s="6" customFormat="1" ht="96" x14ac:dyDescent="0.25">
      <c r="A64" s="10" t="s">
        <v>242</v>
      </c>
      <c r="B64" s="10" t="s">
        <v>191</v>
      </c>
      <c r="C64" s="10" t="s">
        <v>192</v>
      </c>
      <c r="D64" s="11">
        <f>+D65</f>
        <v>70000</v>
      </c>
      <c r="E64" s="11">
        <f>+E65</f>
        <v>395740</v>
      </c>
      <c r="F64" s="11">
        <f>G64+H64</f>
        <v>394680</v>
      </c>
      <c r="G64" s="11">
        <f>+G65</f>
        <v>0</v>
      </c>
      <c r="H64" s="11">
        <f>+H65</f>
        <v>394680</v>
      </c>
      <c r="I64" s="11">
        <f>+I65</f>
        <v>394680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178</v>
      </c>
      <c r="B65" s="10" t="s">
        <v>197</v>
      </c>
      <c r="C65" s="10" t="s">
        <v>198</v>
      </c>
      <c r="D65" s="11">
        <v>70000</v>
      </c>
      <c r="E65" s="11">
        <v>395740</v>
      </c>
      <c r="F65" s="11">
        <f>G65+H65</f>
        <v>394680</v>
      </c>
      <c r="G65" s="11">
        <v>0</v>
      </c>
      <c r="H65" s="11">
        <v>394680</v>
      </c>
      <c r="I65" s="11">
        <v>394680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193</v>
      </c>
      <c r="B66" s="10" t="s">
        <v>203</v>
      </c>
      <c r="C66" s="10" t="s">
        <v>204</v>
      </c>
      <c r="D66" s="11">
        <f>+D67</f>
        <v>160000</v>
      </c>
      <c r="E66" s="11">
        <f>+E67</f>
        <v>160000</v>
      </c>
      <c r="F66" s="11">
        <f>G66+H66</f>
        <v>78228</v>
      </c>
      <c r="G66" s="11">
        <f>+G67</f>
        <v>0</v>
      </c>
      <c r="H66" s="11">
        <f>+H67</f>
        <v>78228</v>
      </c>
      <c r="I66" s="11">
        <f>+I67</f>
        <v>78228</v>
      </c>
      <c r="J66" s="11">
        <f>+J67</f>
        <v>0</v>
      </c>
      <c r="K66" s="11">
        <f>F66-I66-J66</f>
        <v>0</v>
      </c>
    </row>
    <row r="67" spans="1:12" s="6" customFormat="1" ht="43.5" x14ac:dyDescent="0.25">
      <c r="A67" s="10" t="s">
        <v>243</v>
      </c>
      <c r="B67" s="10" t="s">
        <v>206</v>
      </c>
      <c r="C67" s="10" t="s">
        <v>207</v>
      </c>
      <c r="D67" s="11">
        <v>160000</v>
      </c>
      <c r="E67" s="11">
        <v>160000</v>
      </c>
      <c r="F67" s="11">
        <f>G67+H67</f>
        <v>78228</v>
      </c>
      <c r="G67" s="11">
        <v>0</v>
      </c>
      <c r="H67" s="11">
        <v>78228</v>
      </c>
      <c r="I67" s="11">
        <v>78228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211</v>
      </c>
      <c r="B69" s="13"/>
      <c r="C69" s="13"/>
      <c r="D69" s="13"/>
      <c r="E69" s="13" t="s">
        <v>213</v>
      </c>
      <c r="F69" s="13"/>
      <c r="G69" s="13"/>
      <c r="H69" s="13"/>
      <c r="I69" s="13" t="s">
        <v>214</v>
      </c>
      <c r="J69" s="13"/>
      <c r="K69" s="13"/>
      <c r="L69" s="13"/>
    </row>
    <row r="70" spans="1:12" x14ac:dyDescent="0.25">
      <c r="A70" s="3" t="s">
        <v>212</v>
      </c>
      <c r="B70" s="3"/>
      <c r="C70" s="3"/>
      <c r="D70" s="3"/>
      <c r="E70" s="3" t="s">
        <v>213</v>
      </c>
      <c r="F70" s="3"/>
      <c r="G70" s="3"/>
      <c r="H70" s="3"/>
      <c r="I70" s="3" t="s">
        <v>215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245</v>
      </c>
      <c r="C11" s="10" t="s">
        <v>21</v>
      </c>
      <c r="D11" s="11">
        <f>D12+D17+D20</f>
        <v>3425000</v>
      </c>
      <c r="E11" s="11">
        <f>E12+E17+E20</f>
        <v>3875000</v>
      </c>
      <c r="F11" s="11">
        <f>G11+H11</f>
        <v>353573</v>
      </c>
      <c r="G11" s="11">
        <f>G12+G17+G20</f>
        <v>0</v>
      </c>
      <c r="H11" s="11">
        <f>H12+H17+H20</f>
        <v>353573</v>
      </c>
      <c r="I11" s="11">
        <f>I12+I17+I20</f>
        <v>353573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160100</v>
      </c>
      <c r="E12" s="11">
        <f>+E13</f>
        <v>610100</v>
      </c>
      <c r="F12" s="11">
        <f>G12+H12</f>
        <v>323389</v>
      </c>
      <c r="G12" s="11">
        <f>+G13</f>
        <v>0</v>
      </c>
      <c r="H12" s="11">
        <f>+H13</f>
        <v>323389</v>
      </c>
      <c r="I12" s="11">
        <f>+I13</f>
        <v>323389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246</v>
      </c>
      <c r="B13" s="10" t="s">
        <v>125</v>
      </c>
      <c r="C13" s="10" t="s">
        <v>126</v>
      </c>
      <c r="D13" s="11">
        <f>+D14</f>
        <v>160100</v>
      </c>
      <c r="E13" s="11">
        <f>+E14</f>
        <v>610100</v>
      </c>
      <c r="F13" s="11">
        <f>G13+H13</f>
        <v>323389</v>
      </c>
      <c r="G13" s="11">
        <f>+G14</f>
        <v>0</v>
      </c>
      <c r="H13" s="11">
        <f>+H14</f>
        <v>323389</v>
      </c>
      <c r="I13" s="11">
        <f>+I14</f>
        <v>323389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218</v>
      </c>
      <c r="B14" s="10" t="s">
        <v>140</v>
      </c>
      <c r="C14" s="10" t="s">
        <v>141</v>
      </c>
      <c r="D14" s="11">
        <f>+D15</f>
        <v>160100</v>
      </c>
      <c r="E14" s="11">
        <f>+E15</f>
        <v>610100</v>
      </c>
      <c r="F14" s="11">
        <f>G14+H14</f>
        <v>323389</v>
      </c>
      <c r="G14" s="11">
        <f>+G15</f>
        <v>0</v>
      </c>
      <c r="H14" s="11">
        <f>+H15</f>
        <v>323389</v>
      </c>
      <c r="I14" s="11">
        <f>+I15</f>
        <v>323389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247</v>
      </c>
      <c r="B15" s="10" t="s">
        <v>237</v>
      </c>
      <c r="C15" s="10" t="s">
        <v>238</v>
      </c>
      <c r="D15" s="11">
        <f>+D16</f>
        <v>160100</v>
      </c>
      <c r="E15" s="11">
        <f>+E16</f>
        <v>610100</v>
      </c>
      <c r="F15" s="11">
        <f>G15+H15</f>
        <v>323389</v>
      </c>
      <c r="G15" s="11">
        <f>+G16</f>
        <v>0</v>
      </c>
      <c r="H15" s="11">
        <f>+H16</f>
        <v>323389</v>
      </c>
      <c r="I15" s="11">
        <f>+I16</f>
        <v>323389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248</v>
      </c>
      <c r="B16" s="10" t="s">
        <v>173</v>
      </c>
      <c r="C16" s="10" t="s">
        <v>174</v>
      </c>
      <c r="D16" s="11">
        <v>160100</v>
      </c>
      <c r="E16" s="11">
        <v>610100</v>
      </c>
      <c r="F16" s="11">
        <f>G16+H16</f>
        <v>323389</v>
      </c>
      <c r="G16" s="11">
        <v>0</v>
      </c>
      <c r="H16" s="11">
        <v>323389</v>
      </c>
      <c r="I16" s="11">
        <v>323389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176</v>
      </c>
      <c r="C17" s="10" t="s">
        <v>177</v>
      </c>
      <c r="D17" s="11">
        <f>D18</f>
        <v>1129400</v>
      </c>
      <c r="E17" s="11">
        <f>E18</f>
        <v>1129400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179</v>
      </c>
      <c r="C18" s="10" t="s">
        <v>180</v>
      </c>
      <c r="D18" s="11">
        <f>+D19</f>
        <v>1129400</v>
      </c>
      <c r="E18" s="11">
        <f>+E19</f>
        <v>1129400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182</v>
      </c>
      <c r="C19" s="10" t="s">
        <v>183</v>
      </c>
      <c r="D19" s="11">
        <v>1129400</v>
      </c>
      <c r="E19" s="11">
        <v>1129400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223</v>
      </c>
      <c r="B20" s="10" t="s">
        <v>185</v>
      </c>
      <c r="C20" s="10" t="s">
        <v>186</v>
      </c>
      <c r="D20" s="11">
        <f>D21</f>
        <v>2135500</v>
      </c>
      <c r="E20" s="11">
        <f>E21</f>
        <v>2135500</v>
      </c>
      <c r="F20" s="11">
        <f>G20+H20</f>
        <v>30184</v>
      </c>
      <c r="G20" s="11">
        <f>G21</f>
        <v>0</v>
      </c>
      <c r="H20" s="11">
        <f>H21</f>
        <v>30184</v>
      </c>
      <c r="I20" s="11">
        <f>I21</f>
        <v>30184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188</v>
      </c>
      <c r="C21" s="10" t="s">
        <v>189</v>
      </c>
      <c r="D21" s="11">
        <f>D22+D25</f>
        <v>2135500</v>
      </c>
      <c r="E21" s="11">
        <f>E22+E25</f>
        <v>2135500</v>
      </c>
      <c r="F21" s="11">
        <f>G21+H21</f>
        <v>30184</v>
      </c>
      <c r="G21" s="11">
        <f>G22+G25</f>
        <v>0</v>
      </c>
      <c r="H21" s="11">
        <f>H22+H25</f>
        <v>30184</v>
      </c>
      <c r="I21" s="11">
        <f>I22+I25</f>
        <v>30184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191</v>
      </c>
      <c r="C22" s="10" t="s">
        <v>192</v>
      </c>
      <c r="D22" s="11">
        <f>+D23+D24</f>
        <v>1636000</v>
      </c>
      <c r="E22" s="11">
        <f>+E23+E24</f>
        <v>1636000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249</v>
      </c>
      <c r="B23" s="10" t="s">
        <v>194</v>
      </c>
      <c r="C23" s="10" t="s">
        <v>195</v>
      </c>
      <c r="D23" s="11">
        <v>15000</v>
      </c>
      <c r="E23" s="11">
        <v>15000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229</v>
      </c>
      <c r="B24" s="10" t="s">
        <v>200</v>
      </c>
      <c r="C24" s="10" t="s">
        <v>201</v>
      </c>
      <c r="D24" s="11">
        <v>1621000</v>
      </c>
      <c r="E24" s="11">
        <v>1621000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250</v>
      </c>
      <c r="B25" s="10" t="s">
        <v>203</v>
      </c>
      <c r="C25" s="10" t="s">
        <v>204</v>
      </c>
      <c r="D25" s="11">
        <f>+D26</f>
        <v>499500</v>
      </c>
      <c r="E25" s="11">
        <f>+E26</f>
        <v>499500</v>
      </c>
      <c r="F25" s="11">
        <f>G25+H25</f>
        <v>30184</v>
      </c>
      <c r="G25" s="11">
        <f>+G26</f>
        <v>0</v>
      </c>
      <c r="H25" s="11">
        <f>+H26</f>
        <v>30184</v>
      </c>
      <c r="I25" s="11">
        <f>+I26</f>
        <v>30184</v>
      </c>
      <c r="J25" s="11">
        <f>+J26</f>
        <v>0</v>
      </c>
      <c r="K25" s="11">
        <f>F25-I25-J25</f>
        <v>0</v>
      </c>
    </row>
    <row r="26" spans="1:12" s="6" customFormat="1" ht="43.5" x14ac:dyDescent="0.25">
      <c r="A26" s="10" t="s">
        <v>251</v>
      </c>
      <c r="B26" s="10" t="s">
        <v>209</v>
      </c>
      <c r="C26" s="10" t="s">
        <v>210</v>
      </c>
      <c r="D26" s="11">
        <v>499500</v>
      </c>
      <c r="E26" s="11">
        <v>499500</v>
      </c>
      <c r="F26" s="11">
        <f>G26+H26</f>
        <v>30184</v>
      </c>
      <c r="G26" s="11">
        <v>0</v>
      </c>
      <c r="H26" s="11">
        <v>30184</v>
      </c>
      <c r="I26" s="11">
        <v>30184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211</v>
      </c>
      <c r="B28" s="13"/>
      <c r="C28" s="13"/>
      <c r="D28" s="13"/>
      <c r="E28" s="13" t="s">
        <v>213</v>
      </c>
      <c r="F28" s="13"/>
      <c r="G28" s="13"/>
      <c r="H28" s="13"/>
      <c r="I28" s="13" t="s">
        <v>214</v>
      </c>
      <c r="J28" s="13"/>
      <c r="K28" s="13"/>
      <c r="L28" s="13"/>
    </row>
    <row r="29" spans="1:12" x14ac:dyDescent="0.25">
      <c r="A29" s="3" t="s">
        <v>212</v>
      </c>
      <c r="B29" s="3"/>
      <c r="C29" s="3"/>
      <c r="D29" s="3"/>
      <c r="E29" s="3" t="s">
        <v>213</v>
      </c>
      <c r="F29" s="3"/>
      <c r="G29" s="3"/>
      <c r="H29" s="3"/>
      <c r="I29" s="3" t="s">
        <v>215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2023-09-20T11:01:03Z</dcterms:created>
  <dcterms:modified xsi:type="dcterms:W3CDTF">2023-09-20T11:01:06Z</dcterms:modified>
</cp:coreProperties>
</file>