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2\"/>
    </mc:Choice>
  </mc:AlternateContent>
  <xr:revisionPtr revIDLastSave="0" documentId="8_{F6894F48-F534-47F9-BC7A-FA694A5226DB}" xr6:coauthVersionLast="47" xr6:coauthVersionMax="47" xr10:uidLastSave="{00000000-0000-0000-0000-000000000000}"/>
  <bookViews>
    <workbookView xWindow="10575" yWindow="1245" windowWidth="9885" windowHeight="13275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F15" i="3"/>
  <c r="K15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 s="1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F24" i="3"/>
  <c r="K24" i="3"/>
  <c r="D25" i="3"/>
  <c r="E25" i="3"/>
  <c r="F25" i="3"/>
  <c r="K25" i="3" s="1"/>
  <c r="G25" i="3"/>
  <c r="H25" i="3"/>
  <c r="I25" i="3"/>
  <c r="J25" i="3"/>
  <c r="F26" i="3"/>
  <c r="K26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G26" i="2"/>
  <c r="F26" i="2" s="1"/>
  <c r="K26" i="2" s="1"/>
  <c r="H26" i="2"/>
  <c r="I26" i="2"/>
  <c r="J26" i="2"/>
  <c r="F27" i="2"/>
  <c r="K27" i="2"/>
  <c r="F28" i="2"/>
  <c r="K28" i="2"/>
  <c r="F29" i="2"/>
  <c r="K29" i="2"/>
  <c r="F30" i="2"/>
  <c r="K30" i="2"/>
  <c r="D32" i="2"/>
  <c r="E32" i="2"/>
  <c r="G32" i="2"/>
  <c r="F32" i="2" s="1"/>
  <c r="K32" i="2" s="1"/>
  <c r="H32" i="2"/>
  <c r="I32" i="2"/>
  <c r="I31" i="2" s="1"/>
  <c r="J32" i="2"/>
  <c r="J31" i="2" s="1"/>
  <c r="F33" i="2"/>
  <c r="K33" i="2"/>
  <c r="F34" i="2"/>
  <c r="K34" i="2"/>
  <c r="F35" i="2"/>
  <c r="K35" i="2"/>
  <c r="D37" i="2"/>
  <c r="D36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/>
  <c r="F39" i="2"/>
  <c r="K39" i="2"/>
  <c r="F40" i="2"/>
  <c r="K40" i="2"/>
  <c r="F41" i="2"/>
  <c r="K41" i="2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/>
  <c r="H47" i="2"/>
  <c r="H46" i="2" s="1"/>
  <c r="D48" i="2"/>
  <c r="D47" i="2" s="1"/>
  <c r="D46" i="2" s="1"/>
  <c r="E48" i="2"/>
  <c r="E47" i="2" s="1"/>
  <c r="E46" i="2" s="1"/>
  <c r="G48" i="2"/>
  <c r="F48" i="2" s="1"/>
  <c r="K48" i="2" s="1"/>
  <c r="H48" i="2"/>
  <c r="I48" i="2"/>
  <c r="I47" i="2" s="1"/>
  <c r="I46" i="2" s="1"/>
  <c r="J48" i="2"/>
  <c r="J47" i="2" s="1"/>
  <c r="J46" i="2" s="1"/>
  <c r="F49" i="2"/>
  <c r="K49" i="2"/>
  <c r="D51" i="2"/>
  <c r="D50" i="2" s="1"/>
  <c r="E51" i="2"/>
  <c r="G51" i="2"/>
  <c r="H51" i="2"/>
  <c r="H50" i="2" s="1"/>
  <c r="I51" i="2"/>
  <c r="J51" i="2"/>
  <c r="F52" i="2"/>
  <c r="K52" i="2"/>
  <c r="D54" i="2"/>
  <c r="D53" i="2" s="1"/>
  <c r="E54" i="2"/>
  <c r="E53" i="2" s="1"/>
  <c r="G54" i="2"/>
  <c r="F54" i="2" s="1"/>
  <c r="K54" i="2" s="1"/>
  <c r="H54" i="2"/>
  <c r="H53" i="2" s="1"/>
  <c r="I54" i="2"/>
  <c r="I53" i="2" s="1"/>
  <c r="J54" i="2"/>
  <c r="J53" i="2" s="1"/>
  <c r="F55" i="2"/>
  <c r="K55" i="2"/>
  <c r="F56" i="2"/>
  <c r="K56" i="2"/>
  <c r="D57" i="2"/>
  <c r="E57" i="2"/>
  <c r="G57" i="2"/>
  <c r="F57" i="2" s="1"/>
  <c r="K57" i="2" s="1"/>
  <c r="H57" i="2"/>
  <c r="I57" i="2"/>
  <c r="J57" i="2"/>
  <c r="F58" i="2"/>
  <c r="K58" i="2"/>
  <c r="D59" i="2"/>
  <c r="E59" i="2"/>
  <c r="G59" i="2"/>
  <c r="F59" i="2" s="1"/>
  <c r="K59" i="2" s="1"/>
  <c r="H59" i="2"/>
  <c r="I59" i="2"/>
  <c r="J59" i="2"/>
  <c r="F60" i="2"/>
  <c r="K60" i="2"/>
  <c r="D63" i="2"/>
  <c r="D62" i="2" s="1"/>
  <c r="D61" i="2" s="1"/>
  <c r="E63" i="2"/>
  <c r="E62" i="2" s="1"/>
  <c r="E61" i="2" s="1"/>
  <c r="G63" i="2"/>
  <c r="F63" i="2" s="1"/>
  <c r="K63" i="2" s="1"/>
  <c r="H63" i="2"/>
  <c r="H62" i="2" s="1"/>
  <c r="H61" i="2" s="1"/>
  <c r="I63" i="2"/>
  <c r="I62" i="2" s="1"/>
  <c r="I61" i="2" s="1"/>
  <c r="J63" i="2"/>
  <c r="J62" i="2" s="1"/>
  <c r="J61" i="2" s="1"/>
  <c r="F64" i="2"/>
  <c r="K64" i="2"/>
  <c r="D65" i="2"/>
  <c r="E65" i="2"/>
  <c r="G65" i="2"/>
  <c r="F65" i="2" s="1"/>
  <c r="K65" i="2" s="1"/>
  <c r="H65" i="2"/>
  <c r="I65" i="2"/>
  <c r="J65" i="2"/>
  <c r="F66" i="2"/>
  <c r="K66" i="2"/>
  <c r="F15" i="1"/>
  <c r="K15" i="1" s="1"/>
  <c r="F16" i="1"/>
  <c r="K16" i="1" s="1"/>
  <c r="D17" i="1"/>
  <c r="E17" i="1"/>
  <c r="E16" i="1" s="1"/>
  <c r="E15" i="1" s="1"/>
  <c r="F17" i="1"/>
  <c r="K17" i="1" s="1"/>
  <c r="G17" i="1"/>
  <c r="G16" i="1" s="1"/>
  <c r="G15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 s="1"/>
  <c r="F21" i="1"/>
  <c r="K21" i="1"/>
  <c r="D24" i="1"/>
  <c r="E24" i="1"/>
  <c r="E23" i="1" s="1"/>
  <c r="E22" i="1" s="1"/>
  <c r="G24" i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 s="1"/>
  <c r="F29" i="1"/>
  <c r="K29" i="1"/>
  <c r="F30" i="1"/>
  <c r="K30" i="1"/>
  <c r="F31" i="1"/>
  <c r="K31" i="1"/>
  <c r="D33" i="1"/>
  <c r="D32" i="1" s="1"/>
  <c r="E33" i="1"/>
  <c r="E32" i="1" s="1"/>
  <c r="G33" i="1"/>
  <c r="F33" i="1" s="1"/>
  <c r="K33" i="1" s="1"/>
  <c r="H33" i="1"/>
  <c r="H32" i="1" s="1"/>
  <c r="I33" i="1"/>
  <c r="J33" i="1"/>
  <c r="F34" i="1"/>
  <c r="K34" i="1" s="1"/>
  <c r="F35" i="1"/>
  <c r="K35" i="1"/>
  <c r="F36" i="1"/>
  <c r="K36" i="1"/>
  <c r="F37" i="1"/>
  <c r="K37" i="1" s="1"/>
  <c r="D38" i="1"/>
  <c r="D37" i="1" s="1"/>
  <c r="E38" i="1"/>
  <c r="E37" i="1" s="1"/>
  <c r="F38" i="1"/>
  <c r="K38" i="1" s="1"/>
  <c r="G38" i="1"/>
  <c r="G37" i="1" s="1"/>
  <c r="H38" i="1"/>
  <c r="H37" i="1" s="1"/>
  <c r="I38" i="1"/>
  <c r="I37" i="1" s="1"/>
  <c r="J38" i="1"/>
  <c r="J37" i="1" s="1"/>
  <c r="F39" i="1"/>
  <c r="K39" i="1"/>
  <c r="F40" i="1"/>
  <c r="K40" i="1" s="1"/>
  <c r="F41" i="1"/>
  <c r="K41" i="1"/>
  <c r="F42" i="1"/>
  <c r="K42" i="1"/>
  <c r="E43" i="1"/>
  <c r="F43" i="1"/>
  <c r="K43" i="1" s="1"/>
  <c r="D44" i="1"/>
  <c r="D43" i="1" s="1"/>
  <c r="E44" i="1"/>
  <c r="F44" i="1"/>
  <c r="K44" i="1" s="1"/>
  <c r="G44" i="1"/>
  <c r="G43" i="1" s="1"/>
  <c r="H44" i="1"/>
  <c r="H43" i="1" s="1"/>
  <c r="I44" i="1"/>
  <c r="I43" i="1" s="1"/>
  <c r="J44" i="1"/>
  <c r="J43" i="1" s="1"/>
  <c r="F45" i="1"/>
  <c r="K45" i="1"/>
  <c r="J48" i="1"/>
  <c r="J47" i="1" s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F50" i="1"/>
  <c r="K50" i="1" s="1"/>
  <c r="D52" i="1"/>
  <c r="E52" i="1"/>
  <c r="G52" i="1"/>
  <c r="F52" i="1" s="1"/>
  <c r="K52" i="1" s="1"/>
  <c r="H52" i="1"/>
  <c r="I52" i="1"/>
  <c r="J52" i="1"/>
  <c r="J51" i="1" s="1"/>
  <c r="F53" i="1"/>
  <c r="K53" i="1"/>
  <c r="H54" i="1"/>
  <c r="D55" i="1"/>
  <c r="D54" i="1" s="1"/>
  <c r="E55" i="1"/>
  <c r="E54" i="1" s="1"/>
  <c r="G55" i="1"/>
  <c r="G54" i="1" s="1"/>
  <c r="H55" i="1"/>
  <c r="I55" i="1"/>
  <c r="I54" i="1" s="1"/>
  <c r="J55" i="1"/>
  <c r="J54" i="1" s="1"/>
  <c r="F56" i="1"/>
  <c r="K56" i="1"/>
  <c r="F57" i="1"/>
  <c r="K57" i="1"/>
  <c r="D58" i="1"/>
  <c r="E58" i="1"/>
  <c r="G58" i="1"/>
  <c r="F58" i="1" s="1"/>
  <c r="K58" i="1" s="1"/>
  <c r="H58" i="1"/>
  <c r="I58" i="1"/>
  <c r="J58" i="1"/>
  <c r="F59" i="1"/>
  <c r="K59" i="1" s="1"/>
  <c r="F60" i="1"/>
  <c r="K60" i="1"/>
  <c r="F61" i="1"/>
  <c r="K61" i="1"/>
  <c r="D63" i="1"/>
  <c r="D62" i="1" s="1"/>
  <c r="E63" i="1"/>
  <c r="E62" i="1" s="1"/>
  <c r="F63" i="1"/>
  <c r="K63" i="1" s="1"/>
  <c r="G63" i="1"/>
  <c r="G62" i="1" s="1"/>
  <c r="F62" i="1" s="1"/>
  <c r="K62" i="1" s="1"/>
  <c r="H63" i="1"/>
  <c r="H62" i="1" s="1"/>
  <c r="I63" i="1"/>
  <c r="I62" i="1" s="1"/>
  <c r="J63" i="1"/>
  <c r="J62" i="1" s="1"/>
  <c r="F64" i="1"/>
  <c r="K64" i="1"/>
  <c r="D66" i="1"/>
  <c r="D65" i="1" s="1"/>
  <c r="J66" i="1"/>
  <c r="J65" i="1" s="1"/>
  <c r="D67" i="1"/>
  <c r="E67" i="1"/>
  <c r="E66" i="1" s="1"/>
  <c r="E65" i="1" s="1"/>
  <c r="G67" i="1"/>
  <c r="F67" i="1" s="1"/>
  <c r="K67" i="1" s="1"/>
  <c r="H67" i="1"/>
  <c r="H66" i="1" s="1"/>
  <c r="H65" i="1" s="1"/>
  <c r="I67" i="1"/>
  <c r="I66" i="1" s="1"/>
  <c r="I65" i="1" s="1"/>
  <c r="J67" i="1"/>
  <c r="F68" i="1"/>
  <c r="K68" i="1" s="1"/>
  <c r="F69" i="1"/>
  <c r="K69" i="1"/>
  <c r="F70" i="1"/>
  <c r="K70" i="1"/>
  <c r="D71" i="1"/>
  <c r="E71" i="1"/>
  <c r="F71" i="1"/>
  <c r="K71" i="1" s="1"/>
  <c r="G71" i="1"/>
  <c r="H71" i="1"/>
  <c r="I71" i="1"/>
  <c r="J71" i="1"/>
  <c r="F72" i="1"/>
  <c r="K72" i="1"/>
  <c r="F73" i="1"/>
  <c r="K73" i="1" s="1"/>
  <c r="E11" i="3" l="1"/>
  <c r="D11" i="3"/>
  <c r="J11" i="3"/>
  <c r="I11" i="3"/>
  <c r="H11" i="3"/>
  <c r="G13" i="3"/>
  <c r="F14" i="3"/>
  <c r="K14" i="3" s="1"/>
  <c r="G21" i="3"/>
  <c r="G17" i="3"/>
  <c r="F17" i="3" s="1"/>
  <c r="K17" i="3" s="1"/>
  <c r="I45" i="2"/>
  <c r="E50" i="2"/>
  <c r="E45" i="2" s="1"/>
  <c r="H45" i="2"/>
  <c r="I13" i="2"/>
  <c r="H31" i="2"/>
  <c r="H13" i="2" s="1"/>
  <c r="H12" i="2" s="1"/>
  <c r="H11" i="2" s="1"/>
  <c r="E31" i="2"/>
  <c r="E13" i="2" s="1"/>
  <c r="I50" i="2"/>
  <c r="D45" i="2"/>
  <c r="J13" i="2"/>
  <c r="J50" i="2"/>
  <c r="J45" i="2" s="1"/>
  <c r="D31" i="2"/>
  <c r="D13" i="2" s="1"/>
  <c r="D12" i="2" s="1"/>
  <c r="D11" i="2" s="1"/>
  <c r="F51" i="2"/>
  <c r="K51" i="2" s="1"/>
  <c r="G47" i="2"/>
  <c r="G42" i="2"/>
  <c r="F42" i="2" s="1"/>
  <c r="K42" i="2" s="1"/>
  <c r="G36" i="2"/>
  <c r="F36" i="2" s="1"/>
  <c r="K36" i="2" s="1"/>
  <c r="G15" i="2"/>
  <c r="G62" i="2"/>
  <c r="G53" i="2"/>
  <c r="F53" i="2" s="1"/>
  <c r="K53" i="2" s="1"/>
  <c r="G22" i="2"/>
  <c r="D46" i="1"/>
  <c r="E51" i="1"/>
  <c r="F24" i="1"/>
  <c r="K24" i="1" s="1"/>
  <c r="D51" i="1"/>
  <c r="J46" i="1"/>
  <c r="D23" i="1"/>
  <c r="D22" i="1" s="1"/>
  <c r="H14" i="1"/>
  <c r="E46" i="1"/>
  <c r="I51" i="1"/>
  <c r="I46" i="1"/>
  <c r="J32" i="1"/>
  <c r="J14" i="1" s="1"/>
  <c r="J13" i="1" s="1"/>
  <c r="E14" i="1"/>
  <c r="F54" i="1"/>
  <c r="K54" i="1" s="1"/>
  <c r="H51" i="1"/>
  <c r="H46" i="1"/>
  <c r="I32" i="1"/>
  <c r="I14" i="1" s="1"/>
  <c r="I13" i="1" s="1"/>
  <c r="D16" i="1"/>
  <c r="D15" i="1" s="1"/>
  <c r="G23" i="1"/>
  <c r="F55" i="1"/>
  <c r="K55" i="1" s="1"/>
  <c r="G51" i="1"/>
  <c r="G66" i="1"/>
  <c r="G48" i="1"/>
  <c r="G32" i="1"/>
  <c r="F32" i="1" s="1"/>
  <c r="F21" i="3" l="1"/>
  <c r="K21" i="3" s="1"/>
  <c r="G20" i="3"/>
  <c r="F20" i="3" s="1"/>
  <c r="K20" i="3" s="1"/>
  <c r="G12" i="3"/>
  <c r="F13" i="3"/>
  <c r="K13" i="3" s="1"/>
  <c r="E12" i="2"/>
  <c r="E11" i="2" s="1"/>
  <c r="F62" i="2"/>
  <c r="K62" i="2" s="1"/>
  <c r="G61" i="2"/>
  <c r="F61" i="2" s="1"/>
  <c r="K61" i="2" s="1"/>
  <c r="I12" i="2"/>
  <c r="I11" i="2" s="1"/>
  <c r="G50" i="2"/>
  <c r="F50" i="2" s="1"/>
  <c r="K50" i="2" s="1"/>
  <c r="J12" i="2"/>
  <c r="J11" i="2" s="1"/>
  <c r="G31" i="2"/>
  <c r="F31" i="2" s="1"/>
  <c r="K31" i="2" s="1"/>
  <c r="F22" i="2"/>
  <c r="K22" i="2" s="1"/>
  <c r="G21" i="2"/>
  <c r="F21" i="2" s="1"/>
  <c r="K21" i="2" s="1"/>
  <c r="F15" i="2"/>
  <c r="K15" i="2" s="1"/>
  <c r="G14" i="2"/>
  <c r="F47" i="2"/>
  <c r="K47" i="2" s="1"/>
  <c r="G46" i="2"/>
  <c r="J11" i="1"/>
  <c r="J12" i="1"/>
  <c r="I11" i="1"/>
  <c r="I12" i="1"/>
  <c r="K32" i="1"/>
  <c r="F48" i="1"/>
  <c r="K48" i="1" s="1"/>
  <c r="G47" i="1"/>
  <c r="H13" i="1"/>
  <c r="F51" i="1"/>
  <c r="K51" i="1" s="1"/>
  <c r="E13" i="1"/>
  <c r="F66" i="1"/>
  <c r="K66" i="1" s="1"/>
  <c r="G65" i="1"/>
  <c r="F65" i="1" s="1"/>
  <c r="K65" i="1" s="1"/>
  <c r="F23" i="1"/>
  <c r="K23" i="1" s="1"/>
  <c r="G22" i="1"/>
  <c r="D14" i="1"/>
  <c r="D13" i="1" s="1"/>
  <c r="G11" i="3" l="1"/>
  <c r="F11" i="3" s="1"/>
  <c r="K11" i="3" s="1"/>
  <c r="F12" i="3"/>
  <c r="K12" i="3" s="1"/>
  <c r="F46" i="2"/>
  <c r="K46" i="2" s="1"/>
  <c r="G45" i="2"/>
  <c r="F45" i="2" s="1"/>
  <c r="K45" i="2" s="1"/>
  <c r="F14" i="2"/>
  <c r="K14" i="2" s="1"/>
  <c r="G13" i="2"/>
  <c r="H11" i="1"/>
  <c r="H12" i="1"/>
  <c r="E12" i="1"/>
  <c r="E11" i="1"/>
  <c r="D11" i="1"/>
  <c r="D12" i="1"/>
  <c r="F47" i="1"/>
  <c r="K47" i="1" s="1"/>
  <c r="G46" i="1"/>
  <c r="F46" i="1" s="1"/>
  <c r="K46" i="1" s="1"/>
  <c r="F22" i="1"/>
  <c r="K22" i="1" s="1"/>
  <c r="G14" i="1"/>
  <c r="F13" i="2" l="1"/>
  <c r="K13" i="2" s="1"/>
  <c r="G12" i="2"/>
  <c r="G13" i="1"/>
  <c r="F14" i="1"/>
  <c r="K14" i="1" s="1"/>
  <c r="F12" i="2" l="1"/>
  <c r="K12" i="2" s="1"/>
  <c r="G11" i="2"/>
  <c r="F11" i="2" s="1"/>
  <c r="K11" i="2" s="1"/>
  <c r="G11" i="1"/>
  <c r="F11" i="1" s="1"/>
  <c r="K11" i="1" s="1"/>
  <c r="G12" i="1"/>
  <c r="F12" i="1" s="1"/>
  <c r="K12" i="1" s="1"/>
  <c r="F13" i="1"/>
  <c r="K13" i="1" s="1"/>
</calcChain>
</file>

<file path=xl/sharedStrings.xml><?xml version="1.0" encoding="utf-8"?>
<sst xmlns="http://schemas.openxmlformats.org/spreadsheetml/2006/main" count="480" uniqueCount="248">
  <si>
    <t>CENTRALIZAT</t>
  </si>
  <si>
    <t xml:space="preserve"> Anexa 12</t>
  </si>
  <si>
    <t>Cont de executie - Venituri - Bugetul local</t>
  </si>
  <si>
    <t>Trimestrul: 2,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</si>
  <si>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</si>
  <si>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</si>
  <si>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</si>
  <si>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</si>
  <si>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</si>
  <si>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</si>
  <si>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</si>
  <si>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</si>
  <si>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</si>
  <si>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</si>
  <si>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</si>
  <si>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</si>
  <si>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</si>
  <si>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</si>
  <si>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</si>
  <si>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</si>
  <si>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</si>
  <si>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</si>
  <si>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</si>
  <si>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</si>
  <si>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</si>
  <si>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</si>
  <si>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</si>
  <si>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</si>
  <si>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</si>
  <si>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</si>
  <si>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</si>
  <si>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</si>
  <si>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</si>
  <si>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</si>
  <si>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</si>
  <si>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</si>
  <si>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</si>
  <si>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</si>
  <si>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</si>
  <si>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</si>
  <si>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</si>
  <si>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</si>
  <si>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</si>
  <si>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</si>
  <si>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</si>
  <si>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</si>
  <si>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</si>
  <si>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</si>
  <si>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</si>
  <si>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</si>
  <si>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</si>
  <si>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</si>
  <si>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</si>
  <si>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</si>
  <si>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</si>
  <si>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</si>
  <si>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</si>
  <si>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</si>
  <si>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</si>
  <si>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</si>
  <si>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</si>
  <si>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</si>
  <si>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</si>
  <si>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</si>
  <si>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</si>
  <si>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</si>
  <si>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</si>
  <si>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</si>
  <si>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</si>
  <si>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</si>
  <si>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</si>
  <si>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</si>
  <si>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</si>
  <si>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</si>
  <si>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</si>
  <si>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</si>
  <si>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</si>
  <si>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</si>
  <si>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</si>
  <si>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</si>
  <si>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</si>
  <si>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</si>
  <si>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</si>
  <si>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</si>
  <si>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</si>
  <si>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</si>
  <si>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</si>
  <si>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</si>
  <si>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</si>
  <si>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</si>
  <si>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</si>
  <si>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</si>
  <si>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</si>
  <si>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</si>
  <si>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</si>
  <si>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</si>
  <si>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</si>
  <si>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</si>
  <si>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</si>
  <si>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</si>
  <si>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</si>
  <si>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</si>
  <si>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</si>
  <si>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</si>
  <si>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</si>
  <si>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</si>
  <si>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</si>
  <si>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</si>
  <si>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</si>
  <si>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</si>
  <si>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</si>
  <si>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</si>
  <si>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52</t>
  </si>
  <si>
    <t>Alte taxe pe utilizarea bunurilor, autorizarea utilizarii bunurilor sau pe desfasurare de activitati</t>
  </si>
  <si>
    <t>16.02.50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</si>
  <si>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</si>
  <si>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</si>
  <si>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</si>
  <si>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</si>
  <si>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</si>
  <si>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</si>
  <si>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</si>
  <si>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</si>
  <si>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</si>
  <si>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</si>
  <si>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</si>
  <si>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</si>
  <si>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</si>
  <si>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</si>
  <si>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</si>
  <si>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</si>
  <si>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</si>
  <si>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</si>
  <si>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</si>
  <si>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</si>
  <si>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</si>
  <si>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63</t>
  </si>
  <si>
    <t>Alte venituri din concesiuni si inchirieri de catre institutiile publice</t>
  </si>
  <si>
    <t>30.02.05.30</t>
  </si>
  <si>
    <t>70</t>
  </si>
  <si>
    <t>C2.  VANZARI DE BUNURI SI SERVICII (cod 33.02+34.02+35.02+36.02+37.02)</t>
  </si>
  <si>
    <t>00.14</t>
  </si>
  <si>
    <t>71</t>
  </si>
  <si>
    <t>Venituri din prestari de servicii si alte activitati (cod 33.02.08+33.02.10+33.02.12+33.02.24+33.02.27+33.02.28+33.02.50)</t>
  </si>
  <si>
    <t>33.02</t>
  </si>
  <si>
    <t>81</t>
  </si>
  <si>
    <t>Alte venituri din prestari de servicii si alte activitati</t>
  </si>
  <si>
    <t>33.02.50</t>
  </si>
  <si>
    <t>85</t>
  </si>
  <si>
    <t>Amenzi, penalitati si confiscari (cod 35.02.01 la 35.02.03+35.02.50)</t>
  </si>
  <si>
    <t>35.02</t>
  </si>
  <si>
    <t>86</t>
  </si>
  <si>
    <t>Venituri din amenzi si alte sanctiuni aplicate potrivit dispozitiilor legale</t>
  </si>
  <si>
    <t>35.02.01</t>
  </si>
  <si>
    <t>87</t>
  </si>
  <si>
    <t>Venituri din amenzi şi alte sancţiuni aplicate de către alte instituţii de specialitate</t>
  </si>
  <si>
    <t>35.02.01.02</t>
  </si>
  <si>
    <t>91</t>
  </si>
  <si>
    <t>Alte amenzi, penalitati si confiscari</t>
  </si>
  <si>
    <t>35.02.50</t>
  </si>
  <si>
    <t>92</t>
  </si>
  <si>
    <t>Diverse venituri (cod 36.02.01+36.02.05+36.02.06+36.02.07+36.02.11+36.02.50)</t>
  </si>
  <si>
    <t>36.02</t>
  </si>
  <si>
    <t>96</t>
  </si>
  <si>
    <t>Taxe speciale</t>
  </si>
  <si>
    <t>36.02.06</t>
  </si>
  <si>
    <t>110</t>
  </si>
  <si>
    <t>Vărsăminte din secţiunea de funcţionare pentru finanţarea secţiunii de dezvoltare a bugetului local (cu semnul minus)</t>
  </si>
  <si>
    <t>37.02.03</t>
  </si>
  <si>
    <t>111</t>
  </si>
  <si>
    <t>Vărsăminte din secţiunea de funcţionare</t>
  </si>
  <si>
    <t>37.02.04</t>
  </si>
  <si>
    <t>121</t>
  </si>
  <si>
    <t>III. OPERAŢIUNI FINANCIARE (cod 40.02+41.02)</t>
  </si>
  <si>
    <t>00.16</t>
  </si>
  <si>
    <t>122</t>
  </si>
  <si>
    <t>Încasări din rambursarea împrumuturilor acordate (cod 40.02.06+40.02.07+40.02.10+40.02.11+40.02.13+40.02.14+40.02.16+40.02.50)</t>
  </si>
  <si>
    <t>40.02</t>
  </si>
  <si>
    <t>128</t>
  </si>
  <si>
    <t>Sume din excedentul bugetului local utilizate pentru finantarea cheltuielilor sectiunii de dezvoltare</t>
  </si>
  <si>
    <t>40.02.14</t>
  </si>
  <si>
    <t>137</t>
  </si>
  <si>
    <t>IV.  SUBVENTII (cod 00.18)</t>
  </si>
  <si>
    <t>00.17</t>
  </si>
  <si>
    <t>138</t>
  </si>
  <si>
    <t>SUBVENTII DE LA ALTE NIVELE ALE ADMINISTRATIEI PUBLICE (cod 42.02+43.02)</t>
  </si>
  <si>
    <t>00.18</t>
  </si>
  <si>
    <t>139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</si>
  <si>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</si>
  <si>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</si>
  <si>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145</t>
  </si>
  <si>
    <t>Planuri si  regulamente de urbanism</t>
  </si>
  <si>
    <t>42.02.05</t>
  </si>
  <si>
    <t>173</t>
  </si>
  <si>
    <t>Subventii pentru acordarea ajutorului pentru incalzirea locuintei si a suplimentului de energie alocate pentru consumul de combustibili solizi si/sau petrolieri</t>
  </si>
  <si>
    <t>42.02.34</t>
  </si>
  <si>
    <t>197</t>
  </si>
  <si>
    <t>Finantarea programelor nationale de dezvoltare locala</t>
  </si>
  <si>
    <t>42.02.65</t>
  </si>
  <si>
    <t>228</t>
  </si>
  <si>
    <t>Subventii de la alte administratii (cod. 43.02.01+43.02.04+43.02.07+43.02.08+43.02.20+43.02.21)</t>
  </si>
  <si>
    <t>43.02</t>
  </si>
  <si>
    <t>239</t>
  </si>
  <si>
    <t>Sume alocate din bugetul ANCPI pentru finanţarea lucrărilor de înregistrare sistematică din cadrul Programului naţional de cadastru şi carte funciară</t>
  </si>
  <si>
    <t>43.02.34</t>
  </si>
  <si>
    <t>244</t>
  </si>
  <si>
    <t>Sume alocate din sumele obţinute în urma scoaterii la licitaţie a certificatelor de emisii de gaze cu efect de seră pentru finanţarea proiectelor de investiţii</t>
  </si>
  <si>
    <t>43.02.44</t>
  </si>
  <si>
    <t>ORDONATOR DE CREDITE,</t>
  </si>
  <si>
    <t>LASTUN CERULENTIU</t>
  </si>
  <si>
    <t>.</t>
  </si>
  <si>
    <t>CONTABIL,</t>
  </si>
  <si>
    <t>SOPU CAMELIA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</si>
  <si>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</si>
  <si>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</si>
  <si>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</si>
  <si>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</si>
  <si>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</si>
  <si>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</si>
  <si>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</si>
  <si>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</si>
  <si>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</si>
  <si>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</si>
  <si>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59</t>
  </si>
  <si>
    <t>68</t>
  </si>
  <si>
    <t>69</t>
  </si>
  <si>
    <t>79</t>
  </si>
  <si>
    <t>83</t>
  </si>
  <si>
    <t>84</t>
  </si>
  <si>
    <t>89</t>
  </si>
  <si>
    <t>90</t>
  </si>
  <si>
    <t>94</t>
  </si>
  <si>
    <t>100</t>
  </si>
  <si>
    <t>Transferuri voluntare,  altele decat subventiile (cod 37.02.01+37.02.50)</t>
  </si>
  <si>
    <t>37.02</t>
  </si>
  <si>
    <t>102</t>
  </si>
  <si>
    <t>115</t>
  </si>
  <si>
    <t>116</t>
  </si>
  <si>
    <t>117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</si>
  <si>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</si>
  <si>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</si>
  <si>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</si>
  <si>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</si>
  <si>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</si>
  <si>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</si>
  <si>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44</t>
  </si>
  <si>
    <t>103</t>
  </si>
  <si>
    <t>109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</si>
</sst>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D13+D62+D65</f>
        <v>6305900</v>
      </c>
      <c r="E11" s="11">
        <f>E13+E62+E65</f>
        <v>3671800</v>
      </c>
      <c r="F11" s="11">
        <f>G11+H11</f>
        <v>2847134</v>
      </c>
      <c r="G11" s="11">
        <f>G13+G62+G65</f>
        <v>1182454</v>
      </c>
      <c r="H11" s="11">
        <f>H13+H62+H65</f>
        <v>1664680</v>
      </c>
      <c r="I11" s="11">
        <f>I13+I62+I65</f>
        <v>1590741</v>
      </c>
      <c r="J11" s="11">
        <f>J13+J62+J65</f>
        <v>0</v>
      </c>
      <c r="K11" s="11">
        <f>F11-I11-J11</f>
        <v>1256393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745000</v>
      </c>
      <c r="E12" s="11">
        <f>E13-E33</f>
        <v>433900</v>
      </c>
      <c r="F12" s="11">
        <f>G12+H12</f>
        <v>1732373</v>
      </c>
      <c r="G12" s="11">
        <f>G13-G33</f>
        <v>1182454</v>
      </c>
      <c r="H12" s="11">
        <f>H13-H33</f>
        <v>549919</v>
      </c>
      <c r="I12" s="11">
        <f>I13-I33</f>
        <v>475980</v>
      </c>
      <c r="J12" s="11">
        <f>J13-J33</f>
        <v>0</v>
      </c>
      <c r="K12" s="11">
        <f>F12-I12-J12</f>
        <v>1256393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2811000</v>
      </c>
      <c r="E13" s="11">
        <f>E14+E46</f>
        <v>1452900</v>
      </c>
      <c r="F13" s="11">
        <f>G13+H13</f>
        <v>2457373</v>
      </c>
      <c r="G13" s="11">
        <f>G14+G46</f>
        <v>1182454</v>
      </c>
      <c r="H13" s="11">
        <f>H14+H46</f>
        <v>1274919</v>
      </c>
      <c r="I13" s="11">
        <f>I14+I46</f>
        <v>1200980</v>
      </c>
      <c r="J13" s="11">
        <f>J14+J46</f>
        <v>0</v>
      </c>
      <c r="K13" s="11">
        <f>F13-I13-J13</f>
        <v>1256393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D15+D22+D32+D43</f>
        <v>2626000</v>
      </c>
      <c r="E14" s="11">
        <f>E15+E22+E32+E43</f>
        <v>1347900</v>
      </c>
      <c r="F14" s="11">
        <f>G14+H14</f>
        <v>1459531</v>
      </c>
      <c r="G14" s="11">
        <f>G15+G22+G32+G43</f>
        <v>312569</v>
      </c>
      <c r="H14" s="11">
        <f>H15+H22+H32+H43</f>
        <v>1146962</v>
      </c>
      <c r="I14" s="11">
        <f>I15+I22+I32+I43</f>
        <v>1072217</v>
      </c>
      <c r="J14" s="11">
        <f>J15+J22+J32+J43</f>
        <v>0</v>
      </c>
      <c r="K14" s="11">
        <f>F14-I14-J14</f>
        <v>387314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327000</v>
      </c>
      <c r="E15" s="11">
        <f>+E16</f>
        <v>191000</v>
      </c>
      <c r="F15" s="11">
        <f>G15+H15</f>
        <v>179737</v>
      </c>
      <c r="G15" s="11">
        <f>+G16</f>
        <v>0</v>
      </c>
      <c r="H15" s="11">
        <f>+H16</f>
        <v>179737</v>
      </c>
      <c r="I15" s="11">
        <f>+I16</f>
        <v>179737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327000</v>
      </c>
      <c r="E16" s="11">
        <f>E17+E19</f>
        <v>191000</v>
      </c>
      <c r="F16" s="11">
        <f>G16+H16</f>
        <v>179737</v>
      </c>
      <c r="G16" s="11">
        <f>G17+G19</f>
        <v>0</v>
      </c>
      <c r="H16" s="11">
        <f>H17+H19</f>
        <v>179737</v>
      </c>
      <c r="I16" s="11">
        <f>I17+I19</f>
        <v>179737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3000</v>
      </c>
      <c r="E17" s="11">
        <f>+E18</f>
        <v>1500</v>
      </c>
      <c r="F17" s="11">
        <f>G17+H17</f>
        <v>572</v>
      </c>
      <c r="G17" s="11">
        <f>+G18</f>
        <v>0</v>
      </c>
      <c r="H17" s="11">
        <f>+H18</f>
        <v>572</v>
      </c>
      <c r="I17" s="11">
        <f>+I18</f>
        <v>572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3000</v>
      </c>
      <c r="E18" s="11">
        <v>1500</v>
      </c>
      <c r="F18" s="11">
        <f>G18+H18</f>
        <v>572</v>
      </c>
      <c r="G18" s="11">
        <v>0</v>
      </c>
      <c r="H18" s="11">
        <v>572</v>
      </c>
      <c r="I18" s="11">
        <v>572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324000</v>
      </c>
      <c r="E19" s="11">
        <f>E20+E21</f>
        <v>189500</v>
      </c>
      <c r="F19" s="11">
        <f>G19+H19</f>
        <v>179165</v>
      </c>
      <c r="G19" s="11">
        <f>G20+G21</f>
        <v>0</v>
      </c>
      <c r="H19" s="11">
        <f>H20+H21</f>
        <v>179165</v>
      </c>
      <c r="I19" s="11">
        <f>I20+I21</f>
        <v>179165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159000</v>
      </c>
      <c r="E20" s="11">
        <v>90000</v>
      </c>
      <c r="F20" s="11">
        <f>G20+H20</f>
        <v>91191</v>
      </c>
      <c r="G20" s="11">
        <v>0</v>
      </c>
      <c r="H20" s="11">
        <v>91191</v>
      </c>
      <c r="I20" s="11">
        <v>91191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165000</v>
      </c>
      <c r="E21" s="11">
        <v>99500</v>
      </c>
      <c r="F21" s="11">
        <f>G21+H21</f>
        <v>87974</v>
      </c>
      <c r="G21" s="11">
        <v>0</v>
      </c>
      <c r="H21" s="11">
        <v>87974</v>
      </c>
      <c r="I21" s="11">
        <v>87974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183000</v>
      </c>
      <c r="E22" s="11">
        <f>E23</f>
        <v>105800</v>
      </c>
      <c r="F22" s="11">
        <f>G22+H22</f>
        <v>418358</v>
      </c>
      <c r="G22" s="11">
        <f>G23</f>
        <v>234906</v>
      </c>
      <c r="H22" s="11">
        <f>H23</f>
        <v>183452</v>
      </c>
      <c r="I22" s="11">
        <f>I23</f>
        <v>131461</v>
      </c>
      <c r="J22" s="11">
        <f>J23</f>
        <v>0</v>
      </c>
      <c r="K22" s="11">
        <f>F22-I22-J22</f>
        <v>286897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183000</v>
      </c>
      <c r="E23" s="11">
        <f>E24+E27+E31</f>
        <v>105800</v>
      </c>
      <c r="F23" s="11">
        <f>G23+H23</f>
        <v>418358</v>
      </c>
      <c r="G23" s="11">
        <f>G24+G27+G31</f>
        <v>234906</v>
      </c>
      <c r="H23" s="11">
        <f>H24+H27+H31</f>
        <v>183452</v>
      </c>
      <c r="I23" s="11">
        <f>I24+I27+I31</f>
        <v>131461</v>
      </c>
      <c r="J23" s="11">
        <f>J24+J27+J31</f>
        <v>0</v>
      </c>
      <c r="K23" s="11">
        <f>F23-I23-J23</f>
        <v>286897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56000</v>
      </c>
      <c r="E24" s="11">
        <f>E25+E26</f>
        <v>28000</v>
      </c>
      <c r="F24" s="11">
        <f>G24+H24</f>
        <v>111268</v>
      </c>
      <c r="G24" s="11">
        <f>G25+G26</f>
        <v>51571</v>
      </c>
      <c r="H24" s="11">
        <f>H25+H26</f>
        <v>59697</v>
      </c>
      <c r="I24" s="11">
        <f>I25+I26</f>
        <v>33337</v>
      </c>
      <c r="J24" s="11">
        <f>J25+J26</f>
        <v>0</v>
      </c>
      <c r="K24" s="11">
        <f>F24-I24-J24</f>
        <v>77931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16000</v>
      </c>
      <c r="E25" s="11">
        <v>8000</v>
      </c>
      <c r="F25" s="11">
        <f>G25+H25</f>
        <v>28759</v>
      </c>
      <c r="G25" s="11">
        <v>9472</v>
      </c>
      <c r="H25" s="11">
        <v>19287</v>
      </c>
      <c r="I25" s="11">
        <v>14534</v>
      </c>
      <c r="J25" s="11">
        <v>0</v>
      </c>
      <c r="K25" s="11">
        <f>F25-I25-J25</f>
        <v>14225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40000</v>
      </c>
      <c r="E26" s="11">
        <v>20000</v>
      </c>
      <c r="F26" s="11">
        <f>G26+H26</f>
        <v>82509</v>
      </c>
      <c r="G26" s="11">
        <v>42099</v>
      </c>
      <c r="H26" s="11">
        <v>40410</v>
      </c>
      <c r="I26" s="11">
        <v>18803</v>
      </c>
      <c r="J26" s="11">
        <v>0</v>
      </c>
      <c r="K26" s="11">
        <f>F26-I26-J26</f>
        <v>63706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126000</v>
      </c>
      <c r="E27" s="11">
        <f>E28+E29+E30</f>
        <v>77300</v>
      </c>
      <c r="F27" s="11">
        <f>G27+H27</f>
        <v>306181</v>
      </c>
      <c r="G27" s="11">
        <f>G28+G29+G30</f>
        <v>183335</v>
      </c>
      <c r="H27" s="11">
        <f>H28+H29+H30</f>
        <v>122846</v>
      </c>
      <c r="I27" s="11">
        <f>I28+I29+I30</f>
        <v>97215</v>
      </c>
      <c r="J27" s="11">
        <f>J28+J29+J30</f>
        <v>0</v>
      </c>
      <c r="K27" s="11">
        <f>F27-I27-J27</f>
        <v>208966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38000</v>
      </c>
      <c r="E28" s="11">
        <v>19800</v>
      </c>
      <c r="F28" s="11">
        <f>G28+H28</f>
        <v>80251</v>
      </c>
      <c r="G28" s="11">
        <v>42448</v>
      </c>
      <c r="H28" s="11">
        <v>37803</v>
      </c>
      <c r="I28" s="11">
        <v>28194</v>
      </c>
      <c r="J28" s="11">
        <v>0</v>
      </c>
      <c r="K28" s="11">
        <f>F28-I28-J28</f>
        <v>52057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4000</v>
      </c>
      <c r="E29" s="11">
        <v>2000</v>
      </c>
      <c r="F29" s="11">
        <f>G29+H29</f>
        <v>15664</v>
      </c>
      <c r="G29" s="11">
        <v>14167</v>
      </c>
      <c r="H29" s="11">
        <v>1497</v>
      </c>
      <c r="I29" s="11">
        <v>1344</v>
      </c>
      <c r="J29" s="11">
        <v>0</v>
      </c>
      <c r="K29" s="11">
        <f>F29-I29-J29</f>
        <v>14320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84000</v>
      </c>
      <c r="E30" s="11">
        <v>55500</v>
      </c>
      <c r="F30" s="11">
        <f>G30+H30</f>
        <v>210266</v>
      </c>
      <c r="G30" s="11">
        <v>126720</v>
      </c>
      <c r="H30" s="11">
        <v>83546</v>
      </c>
      <c r="I30" s="11">
        <v>67677</v>
      </c>
      <c r="J30" s="11">
        <v>0</v>
      </c>
      <c r="K30" s="11">
        <f>F30-I30-J30</f>
        <v>142589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1000</v>
      </c>
      <c r="E31" s="11">
        <v>500</v>
      </c>
      <c r="F31" s="11">
        <f>G31+H31</f>
        <v>909</v>
      </c>
      <c r="G31" s="11">
        <v>0</v>
      </c>
      <c r="H31" s="11">
        <v>909</v>
      </c>
      <c r="I31" s="11">
        <v>909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2106000</v>
      </c>
      <c r="E32" s="11">
        <f>E33+E37</f>
        <v>1046100</v>
      </c>
      <c r="F32" s="11">
        <f>G32+H32</f>
        <v>855442</v>
      </c>
      <c r="G32" s="11">
        <f>G33+G37</f>
        <v>77663</v>
      </c>
      <c r="H32" s="11">
        <f>H33+H37</f>
        <v>777779</v>
      </c>
      <c r="I32" s="11">
        <f>I33+I37</f>
        <v>755343</v>
      </c>
      <c r="J32" s="11">
        <f>J33+J37</f>
        <v>0</v>
      </c>
      <c r="K32" s="11">
        <f>F32-I32-J32</f>
        <v>100099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2066000</v>
      </c>
      <c r="E33" s="11">
        <f>+E34+E35+E36</f>
        <v>1019000</v>
      </c>
      <c r="F33" s="11">
        <f>G33+H33</f>
        <v>725000</v>
      </c>
      <c r="G33" s="11">
        <f>+G34+G35+G36</f>
        <v>0</v>
      </c>
      <c r="H33" s="11">
        <f>+H34+H35+H36</f>
        <v>725000</v>
      </c>
      <c r="I33" s="11">
        <f>+I34+I35+I36</f>
        <v>725000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929000</v>
      </c>
      <c r="E34" s="11">
        <v>439000</v>
      </c>
      <c r="F34" s="11">
        <f>G34+H34</f>
        <v>286000</v>
      </c>
      <c r="G34" s="11">
        <v>0</v>
      </c>
      <c r="H34" s="11">
        <v>286000</v>
      </c>
      <c r="I34" s="11">
        <v>286000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25000</v>
      </c>
      <c r="E35" s="11">
        <v>17000</v>
      </c>
      <c r="F35" s="11">
        <f>G35+H35</f>
        <v>17000</v>
      </c>
      <c r="G35" s="11">
        <v>0</v>
      </c>
      <c r="H35" s="11">
        <v>17000</v>
      </c>
      <c r="I35" s="11">
        <v>17000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1112000</v>
      </c>
      <c r="E36" s="11">
        <v>563000</v>
      </c>
      <c r="F36" s="11">
        <f>G36+H36</f>
        <v>422000</v>
      </c>
      <c r="G36" s="11">
        <v>0</v>
      </c>
      <c r="H36" s="11">
        <v>422000</v>
      </c>
      <c r="I36" s="11">
        <v>422000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D38+D41+D42</f>
        <v>40000</v>
      </c>
      <c r="E37" s="11">
        <f>E38+E41+E42</f>
        <v>27100</v>
      </c>
      <c r="F37" s="11">
        <f>G37+H37</f>
        <v>130442</v>
      </c>
      <c r="G37" s="11">
        <f>G38+G41+G42</f>
        <v>77663</v>
      </c>
      <c r="H37" s="11">
        <f>H38+H41+H42</f>
        <v>52779</v>
      </c>
      <c r="I37" s="11">
        <f>I38+I41+I42</f>
        <v>30343</v>
      </c>
      <c r="J37" s="11">
        <f>J38+J41+J42</f>
        <v>0</v>
      </c>
      <c r="K37" s="11">
        <f>F37-I37-J37</f>
        <v>100099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38000</v>
      </c>
      <c r="E38" s="11">
        <f>E39+E40</f>
        <v>26000</v>
      </c>
      <c r="F38" s="11">
        <f>G38+H38</f>
        <v>120357</v>
      </c>
      <c r="G38" s="11">
        <f>G39+G40</f>
        <v>77459</v>
      </c>
      <c r="H38" s="11">
        <f>H39+H40</f>
        <v>42898</v>
      </c>
      <c r="I38" s="11">
        <f>I39+I40</f>
        <v>20671</v>
      </c>
      <c r="J38" s="11">
        <f>J39+J40</f>
        <v>0</v>
      </c>
      <c r="K38" s="11">
        <f>F38-I38-J38</f>
        <v>99686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37000</v>
      </c>
      <c r="E39" s="11">
        <v>25000</v>
      </c>
      <c r="F39" s="11">
        <f>G39+H39</f>
        <v>118836</v>
      </c>
      <c r="G39" s="11">
        <v>76699</v>
      </c>
      <c r="H39" s="11">
        <v>42137</v>
      </c>
      <c r="I39" s="11">
        <v>19552</v>
      </c>
      <c r="J39" s="11">
        <v>0</v>
      </c>
      <c r="K39" s="11">
        <f>F39-I39-J39</f>
        <v>99284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1000</v>
      </c>
      <c r="E40" s="11">
        <v>1000</v>
      </c>
      <c r="F40" s="11">
        <f>G40+H40</f>
        <v>1521</v>
      </c>
      <c r="G40" s="11">
        <v>760</v>
      </c>
      <c r="H40" s="11">
        <v>761</v>
      </c>
      <c r="I40" s="11">
        <v>1119</v>
      </c>
      <c r="J40" s="11">
        <v>0</v>
      </c>
      <c r="K40" s="11">
        <f>F40-I40-J40</f>
        <v>402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1000</v>
      </c>
      <c r="E41" s="11">
        <v>400</v>
      </c>
      <c r="F41" s="11">
        <f>G41+H41</f>
        <v>8031</v>
      </c>
      <c r="G41" s="11">
        <v>0</v>
      </c>
      <c r="H41" s="11">
        <v>8031</v>
      </c>
      <c r="I41" s="11">
        <v>8031</v>
      </c>
      <c r="J41" s="11">
        <v>0</v>
      </c>
      <c r="K41" s="11">
        <f>F41-I41-J41</f>
        <v>0</v>
      </c>
    </row>
    <row r="42" spans="1:11" s="6" customFormat="1" ht="33" x14ac:dyDescent="0.25">
      <c r="A42" s="10" t="s">
        <v>112</v>
      </c>
      <c r="B42" s="10" t="s">
        <v>113</v>
      </c>
      <c r="C42" s="10" t="s">
        <v>114</v>
      </c>
      <c r="D42" s="11">
        <v>1000</v>
      </c>
      <c r="E42" s="11">
        <v>700</v>
      </c>
      <c r="F42" s="11">
        <f>G42+H42</f>
        <v>2054</v>
      </c>
      <c r="G42" s="11">
        <v>204</v>
      </c>
      <c r="H42" s="11">
        <v>1850</v>
      </c>
      <c r="I42" s="11">
        <v>1641</v>
      </c>
      <c r="J42" s="11">
        <v>0</v>
      </c>
      <c r="K42" s="11">
        <f>F42-I42-J42</f>
        <v>413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10000</v>
      </c>
      <c r="E43" s="11">
        <f>E44</f>
        <v>5000</v>
      </c>
      <c r="F43" s="11">
        <f>G43+H43</f>
        <v>5994</v>
      </c>
      <c r="G43" s="11">
        <f>G44</f>
        <v>0</v>
      </c>
      <c r="H43" s="11">
        <f>H44</f>
        <v>5994</v>
      </c>
      <c r="I43" s="11">
        <f>I44</f>
        <v>5676</v>
      </c>
      <c r="J43" s="11">
        <f>J44</f>
        <v>0</v>
      </c>
      <c r="K43" s="11">
        <f>F43-I43-J43</f>
        <v>318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10000</v>
      </c>
      <c r="E44" s="11">
        <f>E45</f>
        <v>5000</v>
      </c>
      <c r="F44" s="11">
        <f>G44+H44</f>
        <v>5994</v>
      </c>
      <c r="G44" s="11">
        <f>G45</f>
        <v>0</v>
      </c>
      <c r="H44" s="11">
        <f>H45</f>
        <v>5994</v>
      </c>
      <c r="I44" s="11">
        <f>I45</f>
        <v>5676</v>
      </c>
      <c r="J44" s="11">
        <f>J45</f>
        <v>0</v>
      </c>
      <c r="K44" s="11">
        <f>F44-I44-J44</f>
        <v>318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10000</v>
      </c>
      <c r="E45" s="11">
        <v>5000</v>
      </c>
      <c r="F45" s="11">
        <f>G45+H45</f>
        <v>5994</v>
      </c>
      <c r="G45" s="11">
        <v>0</v>
      </c>
      <c r="H45" s="11">
        <v>5994</v>
      </c>
      <c r="I45" s="11">
        <v>5676</v>
      </c>
      <c r="J45" s="11">
        <v>0</v>
      </c>
      <c r="K45" s="11">
        <f>F45-I45-J45</f>
        <v>318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185000</v>
      </c>
      <c r="E46" s="11">
        <f>E47+E51</f>
        <v>105000</v>
      </c>
      <c r="F46" s="11">
        <f>G46+H46</f>
        <v>997842</v>
      </c>
      <c r="G46" s="11">
        <f>G47+G51</f>
        <v>869885</v>
      </c>
      <c r="H46" s="11">
        <f>H47+H51</f>
        <v>127957</v>
      </c>
      <c r="I46" s="11">
        <f>I47+I51</f>
        <v>128763</v>
      </c>
      <c r="J46" s="11">
        <f>J47+J51</f>
        <v>0</v>
      </c>
      <c r="K46" s="11">
        <f>F46-I46-J46</f>
        <v>869079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30000</v>
      </c>
      <c r="E47" s="11">
        <f>E48</f>
        <v>15000</v>
      </c>
      <c r="F47" s="11">
        <f>G47+H47</f>
        <v>60348</v>
      </c>
      <c r="G47" s="11">
        <f>G48</f>
        <v>25871</v>
      </c>
      <c r="H47" s="11">
        <f>H48</f>
        <v>34477</v>
      </c>
      <c r="I47" s="11">
        <f>I48</f>
        <v>39732</v>
      </c>
      <c r="J47" s="11">
        <f>J48</f>
        <v>0</v>
      </c>
      <c r="K47" s="11">
        <f>F47-I47-J47</f>
        <v>20616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30000</v>
      </c>
      <c r="E48" s="11">
        <f>+E49</f>
        <v>15000</v>
      </c>
      <c r="F48" s="11">
        <f>G48+H48</f>
        <v>60348</v>
      </c>
      <c r="G48" s="11">
        <f>+G49</f>
        <v>25871</v>
      </c>
      <c r="H48" s="11">
        <f>+H49</f>
        <v>34477</v>
      </c>
      <c r="I48" s="11">
        <f>+I49</f>
        <v>39732</v>
      </c>
      <c r="J48" s="11">
        <f>+J49</f>
        <v>0</v>
      </c>
      <c r="K48" s="11">
        <f>F48-I48-J48</f>
        <v>20616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30000</v>
      </c>
      <c r="E49" s="11">
        <f>+E50</f>
        <v>15000</v>
      </c>
      <c r="F49" s="11">
        <f>G49+H49</f>
        <v>60348</v>
      </c>
      <c r="G49" s="11">
        <f>+G50</f>
        <v>25871</v>
      </c>
      <c r="H49" s="11">
        <f>+H50</f>
        <v>34477</v>
      </c>
      <c r="I49" s="11">
        <f>+I50</f>
        <v>39732</v>
      </c>
      <c r="J49" s="11">
        <f>+J50</f>
        <v>0</v>
      </c>
      <c r="K49" s="11">
        <f>F49-I49-J49</f>
        <v>20616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30000</v>
      </c>
      <c r="E50" s="11">
        <v>15000</v>
      </c>
      <c r="F50" s="11">
        <f>G50+H50</f>
        <v>60348</v>
      </c>
      <c r="G50" s="11">
        <v>25871</v>
      </c>
      <c r="H50" s="11">
        <v>34477</v>
      </c>
      <c r="I50" s="11">
        <v>39732</v>
      </c>
      <c r="J50" s="11">
        <v>0</v>
      </c>
      <c r="K50" s="11">
        <f>F50-I50-J50</f>
        <v>20616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D52+D54+D58</f>
        <v>155000</v>
      </c>
      <c r="E51" s="11">
        <f>E52+E54+E58</f>
        <v>90000</v>
      </c>
      <c r="F51" s="11">
        <f>G51+H51</f>
        <v>937494</v>
      </c>
      <c r="G51" s="11">
        <f>G52+G54+G58</f>
        <v>844014</v>
      </c>
      <c r="H51" s="11">
        <f>H52+H54+H58</f>
        <v>93480</v>
      </c>
      <c r="I51" s="11">
        <f>I52+I54+I58</f>
        <v>89031</v>
      </c>
      <c r="J51" s="11">
        <f>J52+J54+J58</f>
        <v>0</v>
      </c>
      <c r="K51" s="11">
        <f>F51-I51-J51</f>
        <v>848463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+D53</f>
        <v>0</v>
      </c>
      <c r="E52" s="11">
        <f>+E53</f>
        <v>0</v>
      </c>
      <c r="F52" s="11">
        <f>G52+H52</f>
        <v>83</v>
      </c>
      <c r="G52" s="11">
        <f>+G53</f>
        <v>0</v>
      </c>
      <c r="H52" s="11">
        <f>+H53</f>
        <v>83</v>
      </c>
      <c r="I52" s="11">
        <f>+I53</f>
        <v>83</v>
      </c>
      <c r="J52" s="11">
        <f>+J53</f>
        <v>0</v>
      </c>
      <c r="K52" s="11">
        <f>F52-I52-J52</f>
        <v>0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83</v>
      </c>
      <c r="G53" s="11">
        <v>0</v>
      </c>
      <c r="H53" s="11">
        <v>83</v>
      </c>
      <c r="I53" s="11">
        <v>83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D55+D57</f>
        <v>85000</v>
      </c>
      <c r="E54" s="11">
        <f>E55+E57</f>
        <v>57000</v>
      </c>
      <c r="F54" s="11">
        <f>G54+H54</f>
        <v>835731</v>
      </c>
      <c r="G54" s="11">
        <f>G55+G57</f>
        <v>816166</v>
      </c>
      <c r="H54" s="11">
        <f>H55+H57</f>
        <v>19565</v>
      </c>
      <c r="I54" s="11">
        <f>I55+I57</f>
        <v>33132</v>
      </c>
      <c r="J54" s="11">
        <f>J55+J57</f>
        <v>0</v>
      </c>
      <c r="K54" s="11">
        <f>F54-I54-J54</f>
        <v>802599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85000</v>
      </c>
      <c r="E55" s="11">
        <f>E56</f>
        <v>57000</v>
      </c>
      <c r="F55" s="11">
        <f>G55+H55</f>
        <v>834844</v>
      </c>
      <c r="G55" s="11">
        <f>G56</f>
        <v>816166</v>
      </c>
      <c r="H55" s="11">
        <f>H56</f>
        <v>18678</v>
      </c>
      <c r="I55" s="11">
        <f>I56</f>
        <v>32245</v>
      </c>
      <c r="J55" s="11">
        <f>J56</f>
        <v>0</v>
      </c>
      <c r="K55" s="11">
        <f>F55-I55-J55</f>
        <v>802599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85000</v>
      </c>
      <c r="E56" s="11">
        <v>57000</v>
      </c>
      <c r="F56" s="11">
        <f>G56+H56</f>
        <v>834844</v>
      </c>
      <c r="G56" s="11">
        <v>816166</v>
      </c>
      <c r="H56" s="11">
        <v>18678</v>
      </c>
      <c r="I56" s="11">
        <v>32245</v>
      </c>
      <c r="J56" s="11">
        <v>0</v>
      </c>
      <c r="K56" s="11">
        <f>F56-I56-J56</f>
        <v>802599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0</v>
      </c>
      <c r="E57" s="11">
        <v>0</v>
      </c>
      <c r="F57" s="11">
        <f>G57+H57</f>
        <v>887</v>
      </c>
      <c r="G57" s="11">
        <v>0</v>
      </c>
      <c r="H57" s="11">
        <v>887</v>
      </c>
      <c r="I57" s="11">
        <v>887</v>
      </c>
      <c r="J57" s="11">
        <v>0</v>
      </c>
      <c r="K57" s="11">
        <f>F57-I57-J57</f>
        <v>0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f>+D59</f>
        <v>70000</v>
      </c>
      <c r="E58" s="11">
        <f>+E59</f>
        <v>33000</v>
      </c>
      <c r="F58" s="11">
        <f>G58+H58</f>
        <v>101680</v>
      </c>
      <c r="G58" s="11">
        <f>+G59</f>
        <v>27848</v>
      </c>
      <c r="H58" s="11">
        <f>+H59</f>
        <v>73832</v>
      </c>
      <c r="I58" s="11">
        <f>+I59</f>
        <v>55816</v>
      </c>
      <c r="J58" s="11">
        <f>+J59</f>
        <v>0</v>
      </c>
      <c r="K58" s="11">
        <f>F58-I58-J58</f>
        <v>45864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70000</v>
      </c>
      <c r="E59" s="11">
        <v>33000</v>
      </c>
      <c r="F59" s="11">
        <f>G59+H59</f>
        <v>101680</v>
      </c>
      <c r="G59" s="11">
        <v>27848</v>
      </c>
      <c r="H59" s="11">
        <v>73832</v>
      </c>
      <c r="I59" s="11">
        <v>55816</v>
      </c>
      <c r="J59" s="11">
        <v>0</v>
      </c>
      <c r="K59" s="11">
        <f>F59-I59-J59</f>
        <v>45864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-160100</v>
      </c>
      <c r="E60" s="11">
        <v>-160100</v>
      </c>
      <c r="F60" s="11">
        <f>G60+H60</f>
        <v>-31291</v>
      </c>
      <c r="G60" s="11">
        <v>0</v>
      </c>
      <c r="H60" s="11">
        <v>-31291</v>
      </c>
      <c r="I60" s="11">
        <v>-31291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160100</v>
      </c>
      <c r="E61" s="11">
        <v>160100</v>
      </c>
      <c r="F61" s="11">
        <f>G61+H61</f>
        <v>31291</v>
      </c>
      <c r="G61" s="11">
        <v>0</v>
      </c>
      <c r="H61" s="11">
        <v>31291</v>
      </c>
      <c r="I61" s="11">
        <v>31291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</f>
        <v>1129400</v>
      </c>
      <c r="E62" s="11">
        <f>E63</f>
        <v>995400</v>
      </c>
      <c r="F62" s="11">
        <f>G62+H62</f>
        <v>239329</v>
      </c>
      <c r="G62" s="11">
        <f>G63</f>
        <v>0</v>
      </c>
      <c r="H62" s="11">
        <f>H63</f>
        <v>239329</v>
      </c>
      <c r="I62" s="11">
        <f>I63</f>
        <v>239329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f>+D64</f>
        <v>1129400</v>
      </c>
      <c r="E63" s="11">
        <f>+E64</f>
        <v>995400</v>
      </c>
      <c r="F63" s="11">
        <f>G63+H63</f>
        <v>239329</v>
      </c>
      <c r="G63" s="11">
        <f>+G64</f>
        <v>0</v>
      </c>
      <c r="H63" s="11">
        <f>+H64</f>
        <v>239329</v>
      </c>
      <c r="I63" s="11">
        <f>+I64</f>
        <v>239329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1129400</v>
      </c>
      <c r="E64" s="11">
        <v>995400</v>
      </c>
      <c r="F64" s="11">
        <f>G64+H64</f>
        <v>239329</v>
      </c>
      <c r="G64" s="11">
        <v>0</v>
      </c>
      <c r="H64" s="11">
        <v>239329</v>
      </c>
      <c r="I64" s="11">
        <v>239329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f>D66</f>
        <v>2365500</v>
      </c>
      <c r="E65" s="11">
        <f>E66</f>
        <v>1223500</v>
      </c>
      <c r="F65" s="11">
        <f>G65+H65</f>
        <v>150432</v>
      </c>
      <c r="G65" s="11">
        <f>G66</f>
        <v>0</v>
      </c>
      <c r="H65" s="11">
        <f>H66</f>
        <v>150432</v>
      </c>
      <c r="I65" s="11">
        <f>I66</f>
        <v>150432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D67+D71</f>
        <v>2365500</v>
      </c>
      <c r="E66" s="11">
        <f>E67+E71</f>
        <v>1223500</v>
      </c>
      <c r="F66" s="11">
        <f>G66+H66</f>
        <v>150432</v>
      </c>
      <c r="G66" s="11">
        <f>G67+G71</f>
        <v>0</v>
      </c>
      <c r="H66" s="11">
        <f>H67+H71</f>
        <v>150432</v>
      </c>
      <c r="I66" s="11">
        <f>I67+I71</f>
        <v>150432</v>
      </c>
      <c r="J66" s="11">
        <f>J67+J71</f>
        <v>0</v>
      </c>
      <c r="K66" s="11">
        <f>F66-I66-J66</f>
        <v>0</v>
      </c>
    </row>
    <row r="67" spans="1:12" s="6" customFormat="1" ht="96" x14ac:dyDescent="0.25">
      <c r="A67" s="10" t="s">
        <v>187</v>
      </c>
      <c r="B67" s="10" t="s">
        <v>188</v>
      </c>
      <c r="C67" s="10" t="s">
        <v>189</v>
      </c>
      <c r="D67" s="11">
        <f>+D68+D69+D70</f>
        <v>1706000</v>
      </c>
      <c r="E67" s="11">
        <f>+E68+E69+E70</f>
        <v>564000</v>
      </c>
      <c r="F67" s="11">
        <f>G67+H67</f>
        <v>42020</v>
      </c>
      <c r="G67" s="11">
        <f>+G68+G69+G70</f>
        <v>0</v>
      </c>
      <c r="H67" s="11">
        <f>+H68+H69+H70</f>
        <v>42020</v>
      </c>
      <c r="I67" s="11">
        <f>+I68+I69+I70</f>
        <v>42020</v>
      </c>
      <c r="J67" s="11">
        <f>+J68+J69+J70</f>
        <v>0</v>
      </c>
      <c r="K67" s="11">
        <f>F67-I67-J67</f>
        <v>0</v>
      </c>
    </row>
    <row r="68" spans="1:12" s="6" customFormat="1" x14ac:dyDescent="0.25">
      <c r="A68" s="10" t="s">
        <v>190</v>
      </c>
      <c r="B68" s="10" t="s">
        <v>191</v>
      </c>
      <c r="C68" s="10" t="s">
        <v>192</v>
      </c>
      <c r="D68" s="11">
        <v>15000</v>
      </c>
      <c r="E68" s="11">
        <v>15000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ht="43.5" x14ac:dyDescent="0.25">
      <c r="A69" s="10" t="s">
        <v>193</v>
      </c>
      <c r="B69" s="10" t="s">
        <v>194</v>
      </c>
      <c r="C69" s="10" t="s">
        <v>195</v>
      </c>
      <c r="D69" s="11">
        <v>70000</v>
      </c>
      <c r="E69" s="11">
        <v>49000</v>
      </c>
      <c r="F69" s="11">
        <f>G69+H69</f>
        <v>42020</v>
      </c>
      <c r="G69" s="11">
        <v>0</v>
      </c>
      <c r="H69" s="11">
        <v>42020</v>
      </c>
      <c r="I69" s="11">
        <v>42020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v>1621000</v>
      </c>
      <c r="E70" s="11">
        <v>500000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2" s="6" customFormat="1" ht="33" x14ac:dyDescent="0.25">
      <c r="A71" s="10" t="s">
        <v>199</v>
      </c>
      <c r="B71" s="10" t="s">
        <v>200</v>
      </c>
      <c r="C71" s="10" t="s">
        <v>201</v>
      </c>
      <c r="D71" s="11">
        <f>+D72+D73</f>
        <v>659500</v>
      </c>
      <c r="E71" s="11">
        <f>+E72+E73</f>
        <v>659500</v>
      </c>
      <c r="F71" s="11">
        <f>G71+H71</f>
        <v>108412</v>
      </c>
      <c r="G71" s="11">
        <f>+G72+G73</f>
        <v>0</v>
      </c>
      <c r="H71" s="11">
        <f>+H72+H73</f>
        <v>108412</v>
      </c>
      <c r="I71" s="11">
        <f>+I72+I73</f>
        <v>108412</v>
      </c>
      <c r="J71" s="11">
        <f>+J72+J73</f>
        <v>0</v>
      </c>
      <c r="K71" s="11">
        <f>F71-I71-J71</f>
        <v>0</v>
      </c>
    </row>
    <row r="72" spans="1:12" s="6" customFormat="1" ht="43.5" x14ac:dyDescent="0.25">
      <c r="A72" s="10" t="s">
        <v>202</v>
      </c>
      <c r="B72" s="10" t="s">
        <v>203</v>
      </c>
      <c r="C72" s="10" t="s">
        <v>204</v>
      </c>
      <c r="D72" s="11">
        <v>160000</v>
      </c>
      <c r="E72" s="11">
        <v>160000</v>
      </c>
      <c r="F72" s="11">
        <f>G72+H72</f>
        <v>78228</v>
      </c>
      <c r="G72" s="11">
        <v>0</v>
      </c>
      <c r="H72" s="11">
        <v>78228</v>
      </c>
      <c r="I72" s="11">
        <v>78228</v>
      </c>
      <c r="J72" s="11">
        <v>0</v>
      </c>
      <c r="K72" s="11">
        <f>F72-I72-J72</f>
        <v>0</v>
      </c>
    </row>
    <row r="73" spans="1:12" s="6" customFormat="1" ht="43.5" x14ac:dyDescent="0.25">
      <c r="A73" s="10" t="s">
        <v>205</v>
      </c>
      <c r="B73" s="10" t="s">
        <v>206</v>
      </c>
      <c r="C73" s="10" t="s">
        <v>207</v>
      </c>
      <c r="D73" s="11">
        <v>499500</v>
      </c>
      <c r="E73" s="11">
        <v>499500</v>
      </c>
      <c r="F73" s="11">
        <f>G73+H73</f>
        <v>30184</v>
      </c>
      <c r="G73" s="11">
        <v>0</v>
      </c>
      <c r="H73" s="11">
        <v>30184</v>
      </c>
      <c r="I73" s="11">
        <v>30184</v>
      </c>
      <c r="J73" s="11">
        <v>0</v>
      </c>
      <c r="K73" s="11">
        <f>F73-I73-J73</f>
        <v>0</v>
      </c>
    </row>
    <row r="74" spans="1:12" s="6" customFormat="1" x14ac:dyDescent="0.25">
      <c r="A74" s="8"/>
      <c r="B74" s="8"/>
      <c r="C74" s="8"/>
      <c r="D74" s="9"/>
      <c r="E74" s="9"/>
      <c r="F74" s="9"/>
      <c r="G74" s="9"/>
      <c r="H74" s="9"/>
      <c r="I74" s="9"/>
      <c r="J74" s="9"/>
      <c r="K74" s="9"/>
    </row>
    <row r="75" spans="1:12" x14ac:dyDescent="0.25">
      <c r="A75" s="13" t="s">
        <v>208</v>
      </c>
      <c r="B75" s="13"/>
      <c r="C75" s="13"/>
      <c r="D75" s="13"/>
      <c r="E75" s="13" t="s">
        <v>210</v>
      </c>
      <c r="F75" s="13"/>
      <c r="G75" s="13"/>
      <c r="H75" s="13"/>
      <c r="I75" s="13" t="s">
        <v>211</v>
      </c>
      <c r="J75" s="13"/>
      <c r="K75" s="13"/>
      <c r="L75" s="13"/>
    </row>
    <row r="76" spans="1:12" x14ac:dyDescent="0.25">
      <c r="A76" s="3" t="s">
        <v>209</v>
      </c>
      <c r="B76" s="3"/>
      <c r="C76" s="3"/>
      <c r="D76" s="3"/>
      <c r="E76" s="3" t="s">
        <v>210</v>
      </c>
      <c r="F76" s="3"/>
      <c r="G76" s="3"/>
      <c r="H76" s="3"/>
      <c r="I76" s="3" t="s">
        <v>212</v>
      </c>
      <c r="J76" s="3"/>
      <c r="K76" s="3"/>
      <c r="L76" s="3"/>
    </row>
    <row r="149" spans="1:20" x14ac:dyDescent="0.25">
      <c r="A149" s="12"/>
      <c r="B149" s="12"/>
      <c r="C149" s="12"/>
      <c r="D149" s="12"/>
      <c r="I149" s="12"/>
      <c r="J149" s="12"/>
      <c r="K149" s="12"/>
      <c r="L149" s="12"/>
      <c r="Q149" s="12"/>
      <c r="R149" s="12"/>
      <c r="S149" s="12"/>
      <c r="T149" s="12"/>
    </row>
  </sheetData>
  <mergeCells count="22">
    <mergeCell ref="A75:D75"/>
    <mergeCell ref="A76:D76"/>
    <mergeCell ref="E75:H75"/>
    <mergeCell ref="E76:H76"/>
    <mergeCell ref="I75:L75"/>
    <mergeCell ref="I76:L7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214</v>
      </c>
      <c r="C11" s="10" t="s">
        <v>21</v>
      </c>
      <c r="D11" s="11">
        <f>D12+D61</f>
        <v>2880900</v>
      </c>
      <c r="E11" s="11">
        <f>E12+E61</f>
        <v>1501800</v>
      </c>
      <c r="F11" s="11">
        <f>G11+H11</f>
        <v>2546330</v>
      </c>
      <c r="G11" s="11">
        <f>G12+G61</f>
        <v>1182454</v>
      </c>
      <c r="H11" s="11">
        <f>H12+H61</f>
        <v>1363876</v>
      </c>
      <c r="I11" s="11">
        <f>I12+I61</f>
        <v>1289937</v>
      </c>
      <c r="J11" s="11">
        <f>J12+J61</f>
        <v>0</v>
      </c>
      <c r="K11" s="11">
        <f>F11-I11-J11</f>
        <v>1256393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2650900</v>
      </c>
      <c r="E12" s="11">
        <f>E13+E45</f>
        <v>1292800</v>
      </c>
      <c r="F12" s="11">
        <f>G12+H12</f>
        <v>2426082</v>
      </c>
      <c r="G12" s="11">
        <f>G13+G45</f>
        <v>1182454</v>
      </c>
      <c r="H12" s="11">
        <f>H13+H45</f>
        <v>1243628</v>
      </c>
      <c r="I12" s="11">
        <f>I13+I45</f>
        <v>1169689</v>
      </c>
      <c r="J12" s="11">
        <f>J13+J45</f>
        <v>0</v>
      </c>
      <c r="K12" s="11">
        <f>F12-I12-J12</f>
        <v>1256393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D14+D21+D31+D42</f>
        <v>2626000</v>
      </c>
      <c r="E13" s="11">
        <f>E14+E21+E31+E42</f>
        <v>1347900</v>
      </c>
      <c r="F13" s="11">
        <f>G13+H13</f>
        <v>1459531</v>
      </c>
      <c r="G13" s="11">
        <f>G14+G21+G31+G42</f>
        <v>312569</v>
      </c>
      <c r="H13" s="11">
        <f>H14+H21+H31+H42</f>
        <v>1146962</v>
      </c>
      <c r="I13" s="11">
        <f>I14+I21+I31+I42</f>
        <v>1072217</v>
      </c>
      <c r="J13" s="11">
        <f>J14+J21+J31+J42</f>
        <v>0</v>
      </c>
      <c r="K13" s="11">
        <f>F13-I13-J13</f>
        <v>387314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327000</v>
      </c>
      <c r="E14" s="11">
        <f>+E15</f>
        <v>191000</v>
      </c>
      <c r="F14" s="11">
        <f>G14+H14</f>
        <v>179737</v>
      </c>
      <c r="G14" s="11">
        <f>+G15</f>
        <v>0</v>
      </c>
      <c r="H14" s="11">
        <f>+H15</f>
        <v>179737</v>
      </c>
      <c r="I14" s="11">
        <f>+I15</f>
        <v>179737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215</v>
      </c>
      <c r="B15" s="10" t="s">
        <v>35</v>
      </c>
      <c r="C15" s="10" t="s">
        <v>36</v>
      </c>
      <c r="D15" s="11">
        <f>D16+D18</f>
        <v>327000</v>
      </c>
      <c r="E15" s="11">
        <f>E16+E18</f>
        <v>191000</v>
      </c>
      <c r="F15" s="11">
        <f>G15+H15</f>
        <v>179737</v>
      </c>
      <c r="G15" s="11">
        <f>G16+G18</f>
        <v>0</v>
      </c>
      <c r="H15" s="11">
        <f>H16+H18</f>
        <v>179737</v>
      </c>
      <c r="I15" s="11">
        <f>I16+I18</f>
        <v>179737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3000</v>
      </c>
      <c r="E16" s="11">
        <f>+E17</f>
        <v>1500</v>
      </c>
      <c r="F16" s="11">
        <f>G16+H16</f>
        <v>572</v>
      </c>
      <c r="G16" s="11">
        <f>+G17</f>
        <v>0</v>
      </c>
      <c r="H16" s="11">
        <f>+H17</f>
        <v>572</v>
      </c>
      <c r="I16" s="11">
        <f>+I17</f>
        <v>572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216</v>
      </c>
      <c r="B17" s="10" t="s">
        <v>41</v>
      </c>
      <c r="C17" s="10" t="s">
        <v>42</v>
      </c>
      <c r="D17" s="11">
        <v>3000</v>
      </c>
      <c r="E17" s="11">
        <v>1500</v>
      </c>
      <c r="F17" s="11">
        <f>G17+H17</f>
        <v>572</v>
      </c>
      <c r="G17" s="11">
        <v>0</v>
      </c>
      <c r="H17" s="11">
        <v>572</v>
      </c>
      <c r="I17" s="11">
        <v>572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324000</v>
      </c>
      <c r="E18" s="11">
        <f>E19+E20</f>
        <v>189500</v>
      </c>
      <c r="F18" s="11">
        <f>G18+H18</f>
        <v>179165</v>
      </c>
      <c r="G18" s="11">
        <f>G19+G20</f>
        <v>0</v>
      </c>
      <c r="H18" s="11">
        <f>H19+H20</f>
        <v>179165</v>
      </c>
      <c r="I18" s="11">
        <f>I19+I20</f>
        <v>179165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159000</v>
      </c>
      <c r="E19" s="11">
        <v>90000</v>
      </c>
      <c r="F19" s="11">
        <f>G19+H19</f>
        <v>91191</v>
      </c>
      <c r="G19" s="11">
        <v>0</v>
      </c>
      <c r="H19" s="11">
        <v>91191</v>
      </c>
      <c r="I19" s="11">
        <v>91191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165000</v>
      </c>
      <c r="E20" s="11">
        <v>99500</v>
      </c>
      <c r="F20" s="11">
        <f>G20+H20</f>
        <v>87974</v>
      </c>
      <c r="G20" s="11">
        <v>0</v>
      </c>
      <c r="H20" s="11">
        <v>87974</v>
      </c>
      <c r="I20" s="11">
        <v>87974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217</v>
      </c>
      <c r="B21" s="10" t="s">
        <v>53</v>
      </c>
      <c r="C21" s="10" t="s">
        <v>54</v>
      </c>
      <c r="D21" s="11">
        <f>D22</f>
        <v>183000</v>
      </c>
      <c r="E21" s="11">
        <f>E22</f>
        <v>105800</v>
      </c>
      <c r="F21" s="11">
        <f>G21+H21</f>
        <v>418358</v>
      </c>
      <c r="G21" s="11">
        <f>G22</f>
        <v>234906</v>
      </c>
      <c r="H21" s="11">
        <f>H22</f>
        <v>183452</v>
      </c>
      <c r="I21" s="11">
        <f>I22</f>
        <v>131461</v>
      </c>
      <c r="J21" s="11">
        <f>J22</f>
        <v>0</v>
      </c>
      <c r="K21" s="11">
        <f>F21-I21-J21</f>
        <v>286897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183000</v>
      </c>
      <c r="E22" s="11">
        <f>E23+E26+E30</f>
        <v>105800</v>
      </c>
      <c r="F22" s="11">
        <f>G22+H22</f>
        <v>418358</v>
      </c>
      <c r="G22" s="11">
        <f>G23+G26+G30</f>
        <v>234906</v>
      </c>
      <c r="H22" s="11">
        <f>H23+H26+H30</f>
        <v>183452</v>
      </c>
      <c r="I22" s="11">
        <f>I23+I26+I30</f>
        <v>131461</v>
      </c>
      <c r="J22" s="11">
        <f>J23+J26+J30</f>
        <v>0</v>
      </c>
      <c r="K22" s="11">
        <f>F22-I22-J22</f>
        <v>286897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56000</v>
      </c>
      <c r="E23" s="11">
        <f>E24+E25</f>
        <v>28000</v>
      </c>
      <c r="F23" s="11">
        <f>G23+H23</f>
        <v>111268</v>
      </c>
      <c r="G23" s="11">
        <f>G24+G25</f>
        <v>51571</v>
      </c>
      <c r="H23" s="11">
        <f>H24+H25</f>
        <v>59697</v>
      </c>
      <c r="I23" s="11">
        <f>I24+I25</f>
        <v>33337</v>
      </c>
      <c r="J23" s="11">
        <f>J24+J25</f>
        <v>0</v>
      </c>
      <c r="K23" s="11">
        <f>F23-I23-J23</f>
        <v>77931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16000</v>
      </c>
      <c r="E24" s="11">
        <v>8000</v>
      </c>
      <c r="F24" s="11">
        <f>G24+H24</f>
        <v>28759</v>
      </c>
      <c r="G24" s="11">
        <v>9472</v>
      </c>
      <c r="H24" s="11">
        <v>19287</v>
      </c>
      <c r="I24" s="11">
        <v>14534</v>
      </c>
      <c r="J24" s="11">
        <v>0</v>
      </c>
      <c r="K24" s="11">
        <f>F24-I24-J24</f>
        <v>14225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40000</v>
      </c>
      <c r="E25" s="11">
        <v>20000</v>
      </c>
      <c r="F25" s="11">
        <f>G25+H25</f>
        <v>82509</v>
      </c>
      <c r="G25" s="11">
        <v>42099</v>
      </c>
      <c r="H25" s="11">
        <v>40410</v>
      </c>
      <c r="I25" s="11">
        <v>18803</v>
      </c>
      <c r="J25" s="11">
        <v>0</v>
      </c>
      <c r="K25" s="11">
        <f>F25-I25-J25</f>
        <v>63706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126000</v>
      </c>
      <c r="E26" s="11">
        <f>E27+E28+E29</f>
        <v>77300</v>
      </c>
      <c r="F26" s="11">
        <f>G26+H26</f>
        <v>306181</v>
      </c>
      <c r="G26" s="11">
        <f>G27+G28+G29</f>
        <v>183335</v>
      </c>
      <c r="H26" s="11">
        <f>H27+H28+H29</f>
        <v>122846</v>
      </c>
      <c r="I26" s="11">
        <f>I27+I28+I29</f>
        <v>97215</v>
      </c>
      <c r="J26" s="11">
        <f>J27+J28+J29</f>
        <v>0</v>
      </c>
      <c r="K26" s="11">
        <f>F26-I26-J26</f>
        <v>208966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38000</v>
      </c>
      <c r="E27" s="11">
        <v>19800</v>
      </c>
      <c r="F27" s="11">
        <f>G27+H27</f>
        <v>80251</v>
      </c>
      <c r="G27" s="11">
        <v>42448</v>
      </c>
      <c r="H27" s="11">
        <v>37803</v>
      </c>
      <c r="I27" s="11">
        <v>28194</v>
      </c>
      <c r="J27" s="11">
        <v>0</v>
      </c>
      <c r="K27" s="11">
        <f>F27-I27-J27</f>
        <v>52057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4000</v>
      </c>
      <c r="E28" s="11">
        <v>2000</v>
      </c>
      <c r="F28" s="11">
        <f>G28+H28</f>
        <v>15664</v>
      </c>
      <c r="G28" s="11">
        <v>14167</v>
      </c>
      <c r="H28" s="11">
        <v>1497</v>
      </c>
      <c r="I28" s="11">
        <v>1344</v>
      </c>
      <c r="J28" s="11">
        <v>0</v>
      </c>
      <c r="K28" s="11">
        <f>F28-I28-J28</f>
        <v>14320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84000</v>
      </c>
      <c r="E29" s="11">
        <v>55500</v>
      </c>
      <c r="F29" s="11">
        <f>G29+H29</f>
        <v>210266</v>
      </c>
      <c r="G29" s="11">
        <v>126720</v>
      </c>
      <c r="H29" s="11">
        <v>83546</v>
      </c>
      <c r="I29" s="11">
        <v>67677</v>
      </c>
      <c r="J29" s="11">
        <v>0</v>
      </c>
      <c r="K29" s="11">
        <f>F29-I29-J29</f>
        <v>142589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1000</v>
      </c>
      <c r="E30" s="11">
        <v>500</v>
      </c>
      <c r="F30" s="11">
        <f>G30+H30</f>
        <v>909</v>
      </c>
      <c r="G30" s="11">
        <v>0</v>
      </c>
      <c r="H30" s="11">
        <v>909</v>
      </c>
      <c r="I30" s="11">
        <v>909</v>
      </c>
      <c r="J30" s="11">
        <v>0</v>
      </c>
      <c r="K30" s="11">
        <f>F30-I30-J30</f>
        <v>0</v>
      </c>
    </row>
    <row r="31" spans="1:11" s="6" customFormat="1" ht="22.5" x14ac:dyDescent="0.25">
      <c r="A31" s="10" t="s">
        <v>218</v>
      </c>
      <c r="B31" s="10" t="s">
        <v>83</v>
      </c>
      <c r="C31" s="10" t="s">
        <v>84</v>
      </c>
      <c r="D31" s="11">
        <f>D32+D36</f>
        <v>2106000</v>
      </c>
      <c r="E31" s="11">
        <f>E32+E36</f>
        <v>1046100</v>
      </c>
      <c r="F31" s="11">
        <f>G31+H31</f>
        <v>855442</v>
      </c>
      <c r="G31" s="11">
        <f>G32+G36</f>
        <v>77663</v>
      </c>
      <c r="H31" s="11">
        <f>H32+H36</f>
        <v>777779</v>
      </c>
      <c r="I31" s="11">
        <f>I32+I36</f>
        <v>755343</v>
      </c>
      <c r="J31" s="11">
        <f>J32+J36</f>
        <v>0</v>
      </c>
      <c r="K31" s="11">
        <f>F31-I31-J31</f>
        <v>100099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2066000</v>
      </c>
      <c r="E32" s="11">
        <f>+E33+E34+E35</f>
        <v>1019000</v>
      </c>
      <c r="F32" s="11">
        <f>G32+H32</f>
        <v>725000</v>
      </c>
      <c r="G32" s="11">
        <f>+G33+G34+G35</f>
        <v>0</v>
      </c>
      <c r="H32" s="11">
        <f>+H33+H34+H35</f>
        <v>725000</v>
      </c>
      <c r="I32" s="11">
        <f>+I33+I34+I35</f>
        <v>725000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219</v>
      </c>
      <c r="B33" s="10" t="s">
        <v>89</v>
      </c>
      <c r="C33" s="10" t="s">
        <v>90</v>
      </c>
      <c r="D33" s="11">
        <v>929000</v>
      </c>
      <c r="E33" s="11">
        <v>439000</v>
      </c>
      <c r="F33" s="11">
        <f>G33+H33</f>
        <v>286000</v>
      </c>
      <c r="G33" s="11">
        <v>0</v>
      </c>
      <c r="H33" s="11">
        <v>286000</v>
      </c>
      <c r="I33" s="11">
        <v>286000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220</v>
      </c>
      <c r="B34" s="10" t="s">
        <v>92</v>
      </c>
      <c r="C34" s="10" t="s">
        <v>93</v>
      </c>
      <c r="D34" s="11">
        <v>25000</v>
      </c>
      <c r="E34" s="11">
        <v>17000</v>
      </c>
      <c r="F34" s="11">
        <f>G34+H34</f>
        <v>17000</v>
      </c>
      <c r="G34" s="11">
        <v>0</v>
      </c>
      <c r="H34" s="11">
        <v>17000</v>
      </c>
      <c r="I34" s="11">
        <v>17000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1112000</v>
      </c>
      <c r="E35" s="11">
        <v>563000</v>
      </c>
      <c r="F35" s="11">
        <f>G35+H35</f>
        <v>422000</v>
      </c>
      <c r="G35" s="11">
        <v>0</v>
      </c>
      <c r="H35" s="11">
        <v>422000</v>
      </c>
      <c r="I35" s="11">
        <v>422000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221</v>
      </c>
      <c r="B36" s="10" t="s">
        <v>98</v>
      </c>
      <c r="C36" s="10" t="s">
        <v>99</v>
      </c>
      <c r="D36" s="11">
        <f>D37+D40+D41</f>
        <v>40000</v>
      </c>
      <c r="E36" s="11">
        <f>E37+E40+E41</f>
        <v>27100</v>
      </c>
      <c r="F36" s="11">
        <f>G36+H36</f>
        <v>130442</v>
      </c>
      <c r="G36" s="11">
        <f>G37+G40+G41</f>
        <v>77663</v>
      </c>
      <c r="H36" s="11">
        <f>H37+H40+H41</f>
        <v>52779</v>
      </c>
      <c r="I36" s="11">
        <f>I37+I40+I41</f>
        <v>30343</v>
      </c>
      <c r="J36" s="11">
        <f>J37+J40+J41</f>
        <v>0</v>
      </c>
      <c r="K36" s="11">
        <f>F36-I36-J36</f>
        <v>100099</v>
      </c>
    </row>
    <row r="37" spans="1:11" s="6" customFormat="1" ht="22.5" x14ac:dyDescent="0.25">
      <c r="A37" s="10" t="s">
        <v>222</v>
      </c>
      <c r="B37" s="10" t="s">
        <v>101</v>
      </c>
      <c r="C37" s="10" t="s">
        <v>102</v>
      </c>
      <c r="D37" s="11">
        <f>D38+D39</f>
        <v>38000</v>
      </c>
      <c r="E37" s="11">
        <f>E38+E39</f>
        <v>26000</v>
      </c>
      <c r="F37" s="11">
        <f>G37+H37</f>
        <v>120357</v>
      </c>
      <c r="G37" s="11">
        <f>G38+G39</f>
        <v>77459</v>
      </c>
      <c r="H37" s="11">
        <f>H38+H39</f>
        <v>42898</v>
      </c>
      <c r="I37" s="11">
        <f>I38+I39</f>
        <v>20671</v>
      </c>
      <c r="J37" s="11">
        <f>J38+J39</f>
        <v>0</v>
      </c>
      <c r="K37" s="11">
        <f>F37-I37-J37</f>
        <v>99686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37000</v>
      </c>
      <c r="E38" s="11">
        <v>25000</v>
      </c>
      <c r="F38" s="11">
        <f>G38+H38</f>
        <v>118836</v>
      </c>
      <c r="G38" s="11">
        <v>76699</v>
      </c>
      <c r="H38" s="11">
        <v>42137</v>
      </c>
      <c r="I38" s="11">
        <v>19552</v>
      </c>
      <c r="J38" s="11">
        <v>0</v>
      </c>
      <c r="K38" s="11">
        <f>F38-I38-J38</f>
        <v>99284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1000</v>
      </c>
      <c r="E39" s="11">
        <v>1000</v>
      </c>
      <c r="F39" s="11">
        <f>G39+H39</f>
        <v>1521</v>
      </c>
      <c r="G39" s="11">
        <v>760</v>
      </c>
      <c r="H39" s="11">
        <v>761</v>
      </c>
      <c r="I39" s="11">
        <v>1119</v>
      </c>
      <c r="J39" s="11">
        <v>0</v>
      </c>
      <c r="K39" s="11">
        <f>F39-I39-J39</f>
        <v>402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1000</v>
      </c>
      <c r="E40" s="11">
        <v>400</v>
      </c>
      <c r="F40" s="11">
        <f>G40+H40</f>
        <v>8031</v>
      </c>
      <c r="G40" s="11">
        <v>0</v>
      </c>
      <c r="H40" s="11">
        <v>8031</v>
      </c>
      <c r="I40" s="11">
        <v>8031</v>
      </c>
      <c r="J40" s="11">
        <v>0</v>
      </c>
      <c r="K40" s="11">
        <f>F40-I40-J40</f>
        <v>0</v>
      </c>
    </row>
    <row r="41" spans="1:11" s="6" customFormat="1" ht="33" x14ac:dyDescent="0.25">
      <c r="A41" s="10" t="s">
        <v>106</v>
      </c>
      <c r="B41" s="10" t="s">
        <v>113</v>
      </c>
      <c r="C41" s="10" t="s">
        <v>114</v>
      </c>
      <c r="D41" s="11">
        <v>1000</v>
      </c>
      <c r="E41" s="11">
        <v>700</v>
      </c>
      <c r="F41" s="11">
        <f>G41+H41</f>
        <v>2054</v>
      </c>
      <c r="G41" s="11">
        <v>204</v>
      </c>
      <c r="H41" s="11">
        <v>1850</v>
      </c>
      <c r="I41" s="11">
        <v>1641</v>
      </c>
      <c r="J41" s="11">
        <v>0</v>
      </c>
      <c r="K41" s="11">
        <f>F41-I41-J41</f>
        <v>413</v>
      </c>
    </row>
    <row r="42" spans="1:11" s="6" customFormat="1" ht="22.5" x14ac:dyDescent="0.25">
      <c r="A42" s="10" t="s">
        <v>109</v>
      </c>
      <c r="B42" s="10" t="s">
        <v>116</v>
      </c>
      <c r="C42" s="10" t="s">
        <v>117</v>
      </c>
      <c r="D42" s="11">
        <f>D43</f>
        <v>10000</v>
      </c>
      <c r="E42" s="11">
        <f>E43</f>
        <v>5000</v>
      </c>
      <c r="F42" s="11">
        <f>G42+H42</f>
        <v>5994</v>
      </c>
      <c r="G42" s="11">
        <f>G43</f>
        <v>0</v>
      </c>
      <c r="H42" s="11">
        <f>H43</f>
        <v>5994</v>
      </c>
      <c r="I42" s="11">
        <f>I43</f>
        <v>5676</v>
      </c>
      <c r="J42" s="11">
        <f>J43</f>
        <v>0</v>
      </c>
      <c r="K42" s="11">
        <f>F42-I42-J42</f>
        <v>318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</f>
        <v>10000</v>
      </c>
      <c r="E43" s="11">
        <f>E44</f>
        <v>5000</v>
      </c>
      <c r="F43" s="11">
        <f>G43+H43</f>
        <v>5994</v>
      </c>
      <c r="G43" s="11">
        <f>G44</f>
        <v>0</v>
      </c>
      <c r="H43" s="11">
        <f>H44</f>
        <v>5994</v>
      </c>
      <c r="I43" s="11">
        <f>I44</f>
        <v>5676</v>
      </c>
      <c r="J43" s="11">
        <f>J44</f>
        <v>0</v>
      </c>
      <c r="K43" s="11">
        <f>F43-I43-J43</f>
        <v>318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10000</v>
      </c>
      <c r="E44" s="11">
        <v>5000</v>
      </c>
      <c r="F44" s="11">
        <f>G44+H44</f>
        <v>5994</v>
      </c>
      <c r="G44" s="11">
        <v>0</v>
      </c>
      <c r="H44" s="11">
        <v>5994</v>
      </c>
      <c r="I44" s="11">
        <v>5676</v>
      </c>
      <c r="J44" s="11">
        <v>0</v>
      </c>
      <c r="K44" s="11">
        <f>F44-I44-J44</f>
        <v>318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24900</v>
      </c>
      <c r="E45" s="11">
        <f>E46+E50</f>
        <v>-55100</v>
      </c>
      <c r="F45" s="11">
        <f>G45+H45</f>
        <v>966551</v>
      </c>
      <c r="G45" s="11">
        <f>G46+G50</f>
        <v>869885</v>
      </c>
      <c r="H45" s="11">
        <f>H46+H50</f>
        <v>96666</v>
      </c>
      <c r="I45" s="11">
        <f>I46+I50</f>
        <v>97472</v>
      </c>
      <c r="J45" s="11">
        <f>J46+J50</f>
        <v>0</v>
      </c>
      <c r="K45" s="11">
        <f>F45-I45-J45</f>
        <v>869079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30000</v>
      </c>
      <c r="E46" s="11">
        <f>E47</f>
        <v>15000</v>
      </c>
      <c r="F46" s="11">
        <f>G46+H46</f>
        <v>60348</v>
      </c>
      <c r="G46" s="11">
        <f>G47</f>
        <v>25871</v>
      </c>
      <c r="H46" s="11">
        <f>H47</f>
        <v>34477</v>
      </c>
      <c r="I46" s="11">
        <f>I47</f>
        <v>39732</v>
      </c>
      <c r="J46" s="11">
        <f>J47</f>
        <v>0</v>
      </c>
      <c r="K46" s="11">
        <f>F46-I46-J46</f>
        <v>20616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30000</v>
      </c>
      <c r="E47" s="11">
        <f>+E48</f>
        <v>15000</v>
      </c>
      <c r="F47" s="11">
        <f>G47+H47</f>
        <v>60348</v>
      </c>
      <c r="G47" s="11">
        <f>+G48</f>
        <v>25871</v>
      </c>
      <c r="H47" s="11">
        <f>+H48</f>
        <v>34477</v>
      </c>
      <c r="I47" s="11">
        <f>+I48</f>
        <v>39732</v>
      </c>
      <c r="J47" s="11">
        <f>+J48</f>
        <v>0</v>
      </c>
      <c r="K47" s="11">
        <f>F47-I47-J47</f>
        <v>20616</v>
      </c>
    </row>
    <row r="48" spans="1:11" s="6" customFormat="1" x14ac:dyDescent="0.25">
      <c r="A48" s="10" t="s">
        <v>223</v>
      </c>
      <c r="B48" s="10" t="s">
        <v>134</v>
      </c>
      <c r="C48" s="10" t="s">
        <v>135</v>
      </c>
      <c r="D48" s="11">
        <f>+D49</f>
        <v>30000</v>
      </c>
      <c r="E48" s="11">
        <f>+E49</f>
        <v>15000</v>
      </c>
      <c r="F48" s="11">
        <f>G48+H48</f>
        <v>60348</v>
      </c>
      <c r="G48" s="11">
        <f>+G49</f>
        <v>25871</v>
      </c>
      <c r="H48" s="11">
        <f>+H49</f>
        <v>34477</v>
      </c>
      <c r="I48" s="11">
        <f>+I49</f>
        <v>39732</v>
      </c>
      <c r="J48" s="11">
        <f>+J49</f>
        <v>0</v>
      </c>
      <c r="K48" s="11">
        <f>F48-I48-J48</f>
        <v>20616</v>
      </c>
    </row>
    <row r="49" spans="1:11" s="6" customFormat="1" ht="22.5" x14ac:dyDescent="0.25">
      <c r="A49" s="10" t="s">
        <v>133</v>
      </c>
      <c r="B49" s="10" t="s">
        <v>137</v>
      </c>
      <c r="C49" s="10" t="s">
        <v>138</v>
      </c>
      <c r="D49" s="11">
        <v>30000</v>
      </c>
      <c r="E49" s="11">
        <v>15000</v>
      </c>
      <c r="F49" s="11">
        <f>G49+H49</f>
        <v>60348</v>
      </c>
      <c r="G49" s="11">
        <v>25871</v>
      </c>
      <c r="H49" s="11">
        <v>34477</v>
      </c>
      <c r="I49" s="11">
        <v>39732</v>
      </c>
      <c r="J49" s="11">
        <v>0</v>
      </c>
      <c r="K49" s="11">
        <f>F49-I49-J49</f>
        <v>20616</v>
      </c>
    </row>
    <row r="50" spans="1:11" s="6" customFormat="1" ht="22.5" x14ac:dyDescent="0.25">
      <c r="A50" s="10" t="s">
        <v>224</v>
      </c>
      <c r="B50" s="10" t="s">
        <v>140</v>
      </c>
      <c r="C50" s="10" t="s">
        <v>141</v>
      </c>
      <c r="D50" s="11">
        <f>D51+D53+D57+D59</f>
        <v>-5100</v>
      </c>
      <c r="E50" s="11">
        <f>E51+E53+E57+E59</f>
        <v>-70100</v>
      </c>
      <c r="F50" s="11">
        <f>G50+H50</f>
        <v>906203</v>
      </c>
      <c r="G50" s="11">
        <f>G51+G53+G57+G59</f>
        <v>844014</v>
      </c>
      <c r="H50" s="11">
        <f>H51+H53+H57+H59</f>
        <v>62189</v>
      </c>
      <c r="I50" s="11">
        <f>I51+I53+I57+I59</f>
        <v>57740</v>
      </c>
      <c r="J50" s="11">
        <f>J51+J53+J57+J59</f>
        <v>0</v>
      </c>
      <c r="K50" s="11">
        <f>F50-I50-J50</f>
        <v>848463</v>
      </c>
    </row>
    <row r="51" spans="1:11" s="6" customFormat="1" ht="43.5" x14ac:dyDescent="0.25">
      <c r="A51" s="10" t="s">
        <v>225</v>
      </c>
      <c r="B51" s="10" t="s">
        <v>143</v>
      </c>
      <c r="C51" s="10" t="s">
        <v>144</v>
      </c>
      <c r="D51" s="11">
        <f>+D52</f>
        <v>0</v>
      </c>
      <c r="E51" s="11">
        <f>+E52</f>
        <v>0</v>
      </c>
      <c r="F51" s="11">
        <f>G51+H51</f>
        <v>83</v>
      </c>
      <c r="G51" s="11">
        <f>+G52</f>
        <v>0</v>
      </c>
      <c r="H51" s="11">
        <f>+H52</f>
        <v>83</v>
      </c>
      <c r="I51" s="11">
        <f>+I52</f>
        <v>83</v>
      </c>
      <c r="J51" s="11">
        <f>+J52</f>
        <v>0</v>
      </c>
      <c r="K51" s="11">
        <f>F51-I51-J51</f>
        <v>0</v>
      </c>
    </row>
    <row r="52" spans="1:11" s="6" customFormat="1" ht="22.5" x14ac:dyDescent="0.25">
      <c r="A52" s="10" t="s">
        <v>226</v>
      </c>
      <c r="B52" s="10" t="s">
        <v>146</v>
      </c>
      <c r="C52" s="10" t="s">
        <v>147</v>
      </c>
      <c r="D52" s="11">
        <v>0</v>
      </c>
      <c r="E52" s="11">
        <v>0</v>
      </c>
      <c r="F52" s="11">
        <f>G52+H52</f>
        <v>83</v>
      </c>
      <c r="G52" s="11">
        <v>0</v>
      </c>
      <c r="H52" s="11">
        <v>83</v>
      </c>
      <c r="I52" s="11">
        <v>83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227</v>
      </c>
      <c r="B53" s="10" t="s">
        <v>149</v>
      </c>
      <c r="C53" s="10" t="s">
        <v>150</v>
      </c>
      <c r="D53" s="11">
        <f>D54+D56</f>
        <v>85000</v>
      </c>
      <c r="E53" s="11">
        <f>E54+E56</f>
        <v>57000</v>
      </c>
      <c r="F53" s="11">
        <f>G53+H53</f>
        <v>835731</v>
      </c>
      <c r="G53" s="11">
        <f>G54+G56</f>
        <v>816166</v>
      </c>
      <c r="H53" s="11">
        <f>H54+H56</f>
        <v>19565</v>
      </c>
      <c r="I53" s="11">
        <f>I54+I56</f>
        <v>33132</v>
      </c>
      <c r="J53" s="11">
        <f>J54+J56</f>
        <v>0</v>
      </c>
      <c r="K53" s="11">
        <f>F53-I53-J53</f>
        <v>802599</v>
      </c>
    </row>
    <row r="54" spans="1:11" s="6" customFormat="1" ht="22.5" x14ac:dyDescent="0.25">
      <c r="A54" s="10" t="s">
        <v>228</v>
      </c>
      <c r="B54" s="10" t="s">
        <v>152</v>
      </c>
      <c r="C54" s="10" t="s">
        <v>153</v>
      </c>
      <c r="D54" s="11">
        <f>D55</f>
        <v>85000</v>
      </c>
      <c r="E54" s="11">
        <f>E55</f>
        <v>57000</v>
      </c>
      <c r="F54" s="11">
        <f>G54+H54</f>
        <v>834844</v>
      </c>
      <c r="G54" s="11">
        <f>G55</f>
        <v>816166</v>
      </c>
      <c r="H54" s="11">
        <f>H55</f>
        <v>18678</v>
      </c>
      <c r="I54" s="11">
        <f>I55</f>
        <v>32245</v>
      </c>
      <c r="J54" s="11">
        <f>J55</f>
        <v>0</v>
      </c>
      <c r="K54" s="11">
        <f>F54-I54-J54</f>
        <v>802599</v>
      </c>
    </row>
    <row r="55" spans="1:11" s="6" customFormat="1" ht="22.5" x14ac:dyDescent="0.25">
      <c r="A55" s="10" t="s">
        <v>148</v>
      </c>
      <c r="B55" s="10" t="s">
        <v>155</v>
      </c>
      <c r="C55" s="10" t="s">
        <v>156</v>
      </c>
      <c r="D55" s="11">
        <v>85000</v>
      </c>
      <c r="E55" s="11">
        <v>57000</v>
      </c>
      <c r="F55" s="11">
        <f>G55+H55</f>
        <v>834844</v>
      </c>
      <c r="G55" s="11">
        <v>816166</v>
      </c>
      <c r="H55" s="11">
        <v>18678</v>
      </c>
      <c r="I55" s="11">
        <v>32245</v>
      </c>
      <c r="J55" s="11">
        <v>0</v>
      </c>
      <c r="K55" s="11">
        <f>F55-I55-J55</f>
        <v>802599</v>
      </c>
    </row>
    <row r="56" spans="1:11" s="6" customFormat="1" x14ac:dyDescent="0.25">
      <c r="A56" s="10" t="s">
        <v>229</v>
      </c>
      <c r="B56" s="10" t="s">
        <v>158</v>
      </c>
      <c r="C56" s="10" t="s">
        <v>159</v>
      </c>
      <c r="D56" s="11">
        <v>0</v>
      </c>
      <c r="E56" s="11">
        <v>0</v>
      </c>
      <c r="F56" s="11">
        <f>G56+H56</f>
        <v>887</v>
      </c>
      <c r="G56" s="11">
        <v>0</v>
      </c>
      <c r="H56" s="11">
        <v>887</v>
      </c>
      <c r="I56" s="11">
        <v>887</v>
      </c>
      <c r="J56" s="11">
        <v>0</v>
      </c>
      <c r="K56" s="11">
        <f>F56-I56-J56</f>
        <v>0</v>
      </c>
    </row>
    <row r="57" spans="1:11" s="6" customFormat="1" ht="33" x14ac:dyDescent="0.25">
      <c r="A57" s="10" t="s">
        <v>230</v>
      </c>
      <c r="B57" s="10" t="s">
        <v>161</v>
      </c>
      <c r="C57" s="10" t="s">
        <v>162</v>
      </c>
      <c r="D57" s="11">
        <f>+D58</f>
        <v>70000</v>
      </c>
      <c r="E57" s="11">
        <f>+E58</f>
        <v>33000</v>
      </c>
      <c r="F57" s="11">
        <f>G57+H57</f>
        <v>101680</v>
      </c>
      <c r="G57" s="11">
        <f>+G58</f>
        <v>27848</v>
      </c>
      <c r="H57" s="11">
        <f>+H58</f>
        <v>73832</v>
      </c>
      <c r="I57" s="11">
        <f>+I58</f>
        <v>55816</v>
      </c>
      <c r="J57" s="11">
        <f>+J58</f>
        <v>0</v>
      </c>
      <c r="K57" s="11">
        <f>F57-I57-J57</f>
        <v>45864</v>
      </c>
    </row>
    <row r="58" spans="1:11" s="6" customFormat="1" x14ac:dyDescent="0.25">
      <c r="A58" s="10" t="s">
        <v>231</v>
      </c>
      <c r="B58" s="10" t="s">
        <v>164</v>
      </c>
      <c r="C58" s="10" t="s">
        <v>165</v>
      </c>
      <c r="D58" s="11">
        <v>70000</v>
      </c>
      <c r="E58" s="11">
        <v>33000</v>
      </c>
      <c r="F58" s="11">
        <f>G58+H58</f>
        <v>101680</v>
      </c>
      <c r="G58" s="11">
        <v>27848</v>
      </c>
      <c r="H58" s="11">
        <v>73832</v>
      </c>
      <c r="I58" s="11">
        <v>55816</v>
      </c>
      <c r="J58" s="11">
        <v>0</v>
      </c>
      <c r="K58" s="11">
        <f>F58-I58-J58</f>
        <v>45864</v>
      </c>
    </row>
    <row r="59" spans="1:11" s="6" customFormat="1" ht="22.5" x14ac:dyDescent="0.25">
      <c r="A59" s="10" t="s">
        <v>232</v>
      </c>
      <c r="B59" s="10" t="s">
        <v>233</v>
      </c>
      <c r="C59" s="10" t="s">
        <v>234</v>
      </c>
      <c r="D59" s="11">
        <f>+D60</f>
        <v>-160100</v>
      </c>
      <c r="E59" s="11">
        <f>+E60</f>
        <v>-160100</v>
      </c>
      <c r="F59" s="11">
        <f>G59+H59</f>
        <v>-31291</v>
      </c>
      <c r="G59" s="11">
        <f>+G60</f>
        <v>0</v>
      </c>
      <c r="H59" s="11">
        <f>+H60</f>
        <v>-31291</v>
      </c>
      <c r="I59" s="11">
        <f>+I60</f>
        <v>-31291</v>
      </c>
      <c r="J59" s="11">
        <f>+J60</f>
        <v>0</v>
      </c>
      <c r="K59" s="11">
        <f>F59-I59-J59</f>
        <v>0</v>
      </c>
    </row>
    <row r="60" spans="1:11" s="6" customFormat="1" ht="33" x14ac:dyDescent="0.25">
      <c r="A60" s="10" t="s">
        <v>235</v>
      </c>
      <c r="B60" s="10" t="s">
        <v>167</v>
      </c>
      <c r="C60" s="10" t="s">
        <v>168</v>
      </c>
      <c r="D60" s="11">
        <v>-160100</v>
      </c>
      <c r="E60" s="11">
        <v>-160100</v>
      </c>
      <c r="F60" s="11">
        <f>G60+H60</f>
        <v>-31291</v>
      </c>
      <c r="G60" s="11">
        <v>0</v>
      </c>
      <c r="H60" s="11">
        <v>-31291</v>
      </c>
      <c r="I60" s="11">
        <v>-31291</v>
      </c>
      <c r="J60" s="11">
        <v>0</v>
      </c>
      <c r="K60" s="11">
        <f>F60-I60-J60</f>
        <v>0</v>
      </c>
    </row>
    <row r="61" spans="1:11" s="6" customFormat="1" x14ac:dyDescent="0.25">
      <c r="A61" s="10" t="s">
        <v>236</v>
      </c>
      <c r="B61" s="10" t="s">
        <v>182</v>
      </c>
      <c r="C61" s="10" t="s">
        <v>183</v>
      </c>
      <c r="D61" s="11">
        <f>D62</f>
        <v>230000</v>
      </c>
      <c r="E61" s="11">
        <f>E62</f>
        <v>209000</v>
      </c>
      <c r="F61" s="11">
        <f>G61+H61</f>
        <v>120248</v>
      </c>
      <c r="G61" s="11">
        <f>G62</f>
        <v>0</v>
      </c>
      <c r="H61" s="11">
        <f>H62</f>
        <v>120248</v>
      </c>
      <c r="I61" s="11">
        <f>I62</f>
        <v>120248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237</v>
      </c>
      <c r="B62" s="10" t="s">
        <v>185</v>
      </c>
      <c r="C62" s="10" t="s">
        <v>186</v>
      </c>
      <c r="D62" s="11">
        <f>D63+D65</f>
        <v>230000</v>
      </c>
      <c r="E62" s="11">
        <f>E63+E65</f>
        <v>209000</v>
      </c>
      <c r="F62" s="11">
        <f>G62+H62</f>
        <v>120248</v>
      </c>
      <c r="G62" s="11">
        <f>G63+G65</f>
        <v>0</v>
      </c>
      <c r="H62" s="11">
        <f>H63+H65</f>
        <v>120248</v>
      </c>
      <c r="I62" s="11">
        <f>I63+I65</f>
        <v>120248</v>
      </c>
      <c r="J62" s="11">
        <f>J63+J65</f>
        <v>0</v>
      </c>
      <c r="K62" s="11">
        <f>F62-I62-J62</f>
        <v>0</v>
      </c>
    </row>
    <row r="63" spans="1:11" s="6" customFormat="1" ht="96" x14ac:dyDescent="0.25">
      <c r="A63" s="10" t="s">
        <v>238</v>
      </c>
      <c r="B63" s="10" t="s">
        <v>188</v>
      </c>
      <c r="C63" s="10" t="s">
        <v>189</v>
      </c>
      <c r="D63" s="11">
        <f>+D64</f>
        <v>70000</v>
      </c>
      <c r="E63" s="11">
        <f>+E64</f>
        <v>49000</v>
      </c>
      <c r="F63" s="11">
        <f>G63+H63</f>
        <v>42020</v>
      </c>
      <c r="G63" s="11">
        <f>+G64</f>
        <v>0</v>
      </c>
      <c r="H63" s="11">
        <f>+H64</f>
        <v>42020</v>
      </c>
      <c r="I63" s="11">
        <f>+I64</f>
        <v>42020</v>
      </c>
      <c r="J63" s="11">
        <f>+J64</f>
        <v>0</v>
      </c>
      <c r="K63" s="11">
        <f>F63-I63-J63</f>
        <v>0</v>
      </c>
    </row>
    <row r="64" spans="1:11" s="6" customFormat="1" ht="43.5" x14ac:dyDescent="0.25">
      <c r="A64" s="10" t="s">
        <v>175</v>
      </c>
      <c r="B64" s="10" t="s">
        <v>194</v>
      </c>
      <c r="C64" s="10" t="s">
        <v>195</v>
      </c>
      <c r="D64" s="11">
        <v>70000</v>
      </c>
      <c r="E64" s="11">
        <v>49000</v>
      </c>
      <c r="F64" s="11">
        <f>G64+H64</f>
        <v>42020</v>
      </c>
      <c r="G64" s="11">
        <v>0</v>
      </c>
      <c r="H64" s="11">
        <v>42020</v>
      </c>
      <c r="I64" s="11">
        <v>42020</v>
      </c>
      <c r="J64" s="11">
        <v>0</v>
      </c>
      <c r="K64" s="11">
        <f>F64-I64-J64</f>
        <v>0</v>
      </c>
    </row>
    <row r="65" spans="1:12" s="6" customFormat="1" ht="33" x14ac:dyDescent="0.25">
      <c r="A65" s="10" t="s">
        <v>190</v>
      </c>
      <c r="B65" s="10" t="s">
        <v>200</v>
      </c>
      <c r="C65" s="10" t="s">
        <v>201</v>
      </c>
      <c r="D65" s="11">
        <f>+D66</f>
        <v>160000</v>
      </c>
      <c r="E65" s="11">
        <f>+E66</f>
        <v>160000</v>
      </c>
      <c r="F65" s="11">
        <f>G65+H65</f>
        <v>78228</v>
      </c>
      <c r="G65" s="11">
        <f>+G66</f>
        <v>0</v>
      </c>
      <c r="H65" s="11">
        <f>+H66</f>
        <v>78228</v>
      </c>
      <c r="I65" s="11">
        <f>+I66</f>
        <v>78228</v>
      </c>
      <c r="J65" s="11">
        <f>+J66</f>
        <v>0</v>
      </c>
      <c r="K65" s="11">
        <f>F65-I65-J65</f>
        <v>0</v>
      </c>
    </row>
    <row r="66" spans="1:12" s="6" customFormat="1" ht="43.5" x14ac:dyDescent="0.25">
      <c r="A66" s="10" t="s">
        <v>239</v>
      </c>
      <c r="B66" s="10" t="s">
        <v>203</v>
      </c>
      <c r="C66" s="10" t="s">
        <v>204</v>
      </c>
      <c r="D66" s="11">
        <v>160000</v>
      </c>
      <c r="E66" s="11">
        <v>160000</v>
      </c>
      <c r="F66" s="11">
        <f>G66+H66</f>
        <v>78228</v>
      </c>
      <c r="G66" s="11">
        <v>0</v>
      </c>
      <c r="H66" s="11">
        <v>78228</v>
      </c>
      <c r="I66" s="11">
        <v>78228</v>
      </c>
      <c r="J66" s="11">
        <v>0</v>
      </c>
      <c r="K66" s="11">
        <f>F66-I66-J66</f>
        <v>0</v>
      </c>
    </row>
    <row r="67" spans="1:12" s="6" customFormat="1" x14ac:dyDescent="0.25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</row>
    <row r="68" spans="1:12" x14ac:dyDescent="0.25">
      <c r="A68" s="13" t="s">
        <v>208</v>
      </c>
      <c r="B68" s="13"/>
      <c r="C68" s="13"/>
      <c r="D68" s="13"/>
      <c r="E68" s="13" t="s">
        <v>210</v>
      </c>
      <c r="F68" s="13"/>
      <c r="G68" s="13"/>
      <c r="H68" s="13"/>
      <c r="I68" s="13" t="s">
        <v>211</v>
      </c>
      <c r="J68" s="13"/>
      <c r="K68" s="13"/>
      <c r="L68" s="13"/>
    </row>
    <row r="69" spans="1:12" x14ac:dyDescent="0.25">
      <c r="A69" s="3" t="s">
        <v>209</v>
      </c>
      <c r="B69" s="3"/>
      <c r="C69" s="3"/>
      <c r="D69" s="3"/>
      <c r="E69" s="3" t="s">
        <v>210</v>
      </c>
      <c r="F69" s="3"/>
      <c r="G69" s="3"/>
      <c r="H69" s="3"/>
      <c r="I69" s="3" t="s">
        <v>212</v>
      </c>
      <c r="J69" s="3"/>
      <c r="K69" s="3"/>
      <c r="L69" s="3"/>
    </row>
    <row r="135" spans="1:20" x14ac:dyDescent="0.25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2">
    <mergeCell ref="A68:D68"/>
    <mergeCell ref="A69:D69"/>
    <mergeCell ref="E68:H68"/>
    <mergeCell ref="E69:H69"/>
    <mergeCell ref="I68:L68"/>
    <mergeCell ref="I69:L6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241</v>
      </c>
      <c r="C11" s="10" t="s">
        <v>21</v>
      </c>
      <c r="D11" s="11">
        <f>D12+D17+D20</f>
        <v>3425000</v>
      </c>
      <c r="E11" s="11">
        <f>E12+E17+E20</f>
        <v>2170000</v>
      </c>
      <c r="F11" s="11">
        <f>G11+H11</f>
        <v>300804</v>
      </c>
      <c r="G11" s="11">
        <f>G12+G17+G20</f>
        <v>0</v>
      </c>
      <c r="H11" s="11">
        <f>H12+H17+H20</f>
        <v>300804</v>
      </c>
      <c r="I11" s="11">
        <f>I12+I17+I20</f>
        <v>300804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160100</v>
      </c>
      <c r="E12" s="11">
        <f>+E13</f>
        <v>160100</v>
      </c>
      <c r="F12" s="11">
        <f>G12+H12</f>
        <v>31291</v>
      </c>
      <c r="G12" s="11">
        <f>+G13</f>
        <v>0</v>
      </c>
      <c r="H12" s="11">
        <f>+H13</f>
        <v>31291</v>
      </c>
      <c r="I12" s="11">
        <f>+I13</f>
        <v>31291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242</v>
      </c>
      <c r="B13" s="10" t="s">
        <v>125</v>
      </c>
      <c r="C13" s="10" t="s">
        <v>126</v>
      </c>
      <c r="D13" s="11">
        <f>+D14</f>
        <v>160100</v>
      </c>
      <c r="E13" s="11">
        <f>+E14</f>
        <v>160100</v>
      </c>
      <c r="F13" s="11">
        <f>G13+H13</f>
        <v>31291</v>
      </c>
      <c r="G13" s="11">
        <f>+G14</f>
        <v>0</v>
      </c>
      <c r="H13" s="11">
        <f>+H14</f>
        <v>31291</v>
      </c>
      <c r="I13" s="11">
        <f>+I14</f>
        <v>31291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215</v>
      </c>
      <c r="B14" s="10" t="s">
        <v>140</v>
      </c>
      <c r="C14" s="10" t="s">
        <v>141</v>
      </c>
      <c r="D14" s="11">
        <f>+D15</f>
        <v>160100</v>
      </c>
      <c r="E14" s="11">
        <f>+E15</f>
        <v>160100</v>
      </c>
      <c r="F14" s="11">
        <f>G14+H14</f>
        <v>31291</v>
      </c>
      <c r="G14" s="11">
        <f>+G15</f>
        <v>0</v>
      </c>
      <c r="H14" s="11">
        <f>+H15</f>
        <v>31291</v>
      </c>
      <c r="I14" s="11">
        <f>+I15</f>
        <v>31291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243</v>
      </c>
      <c r="B15" s="10" t="s">
        <v>233</v>
      </c>
      <c r="C15" s="10" t="s">
        <v>234</v>
      </c>
      <c r="D15" s="11">
        <f>+D16</f>
        <v>160100</v>
      </c>
      <c r="E15" s="11">
        <f>+E16</f>
        <v>160100</v>
      </c>
      <c r="F15" s="11">
        <f>G15+H15</f>
        <v>31291</v>
      </c>
      <c r="G15" s="11">
        <f>+G16</f>
        <v>0</v>
      </c>
      <c r="H15" s="11">
        <f>+H16</f>
        <v>31291</v>
      </c>
      <c r="I15" s="11">
        <f>+I16</f>
        <v>31291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244</v>
      </c>
      <c r="B16" s="10" t="s">
        <v>170</v>
      </c>
      <c r="C16" s="10" t="s">
        <v>171</v>
      </c>
      <c r="D16" s="11">
        <v>160100</v>
      </c>
      <c r="E16" s="11">
        <v>160100</v>
      </c>
      <c r="F16" s="11">
        <f>G16+H16</f>
        <v>31291</v>
      </c>
      <c r="G16" s="11">
        <v>0</v>
      </c>
      <c r="H16" s="11">
        <v>31291</v>
      </c>
      <c r="I16" s="11">
        <v>31291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173</v>
      </c>
      <c r="C17" s="10" t="s">
        <v>174</v>
      </c>
      <c r="D17" s="11">
        <f>D18</f>
        <v>1129400</v>
      </c>
      <c r="E17" s="11">
        <f>E18</f>
        <v>995400</v>
      </c>
      <c r="F17" s="11">
        <f>G17+H17</f>
        <v>239329</v>
      </c>
      <c r="G17" s="11">
        <f>G18</f>
        <v>0</v>
      </c>
      <c r="H17" s="11">
        <f>H18</f>
        <v>239329</v>
      </c>
      <c r="I17" s="11">
        <f>I18</f>
        <v>239329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176</v>
      </c>
      <c r="C18" s="10" t="s">
        <v>177</v>
      </c>
      <c r="D18" s="11">
        <f>+D19</f>
        <v>1129400</v>
      </c>
      <c r="E18" s="11">
        <f>+E19</f>
        <v>995400</v>
      </c>
      <c r="F18" s="11">
        <f>G18+H18</f>
        <v>239329</v>
      </c>
      <c r="G18" s="11">
        <f>+G19</f>
        <v>0</v>
      </c>
      <c r="H18" s="11">
        <f>+H19</f>
        <v>239329</v>
      </c>
      <c r="I18" s="11">
        <f>+I19</f>
        <v>239329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179</v>
      </c>
      <c r="C19" s="10" t="s">
        <v>180</v>
      </c>
      <c r="D19" s="11">
        <v>1129400</v>
      </c>
      <c r="E19" s="11">
        <v>995400</v>
      </c>
      <c r="F19" s="11">
        <f>G19+H19</f>
        <v>239329</v>
      </c>
      <c r="G19" s="11">
        <v>0</v>
      </c>
      <c r="H19" s="11">
        <v>239329</v>
      </c>
      <c r="I19" s="11">
        <v>239329</v>
      </c>
      <c r="J19" s="11">
        <v>0</v>
      </c>
      <c r="K19" s="11">
        <f>F19-I19-J19</f>
        <v>0</v>
      </c>
    </row>
    <row r="20" spans="1:12" s="6" customFormat="1" x14ac:dyDescent="0.25">
      <c r="A20" s="10" t="s">
        <v>220</v>
      </c>
      <c r="B20" s="10" t="s">
        <v>182</v>
      </c>
      <c r="C20" s="10" t="s">
        <v>183</v>
      </c>
      <c r="D20" s="11">
        <f>D21</f>
        <v>2135500</v>
      </c>
      <c r="E20" s="11">
        <f>E21</f>
        <v>1014500</v>
      </c>
      <c r="F20" s="11">
        <f>G20+H20</f>
        <v>30184</v>
      </c>
      <c r="G20" s="11">
        <f>G21</f>
        <v>0</v>
      </c>
      <c r="H20" s="11">
        <f>H21</f>
        <v>30184</v>
      </c>
      <c r="I20" s="11">
        <f>I21</f>
        <v>30184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185</v>
      </c>
      <c r="C21" s="10" t="s">
        <v>186</v>
      </c>
      <c r="D21" s="11">
        <f>D22+D25</f>
        <v>2135500</v>
      </c>
      <c r="E21" s="11">
        <f>E22+E25</f>
        <v>1014500</v>
      </c>
      <c r="F21" s="11">
        <f>G21+H21</f>
        <v>30184</v>
      </c>
      <c r="G21" s="11">
        <f>G22+G25</f>
        <v>0</v>
      </c>
      <c r="H21" s="11">
        <f>H22+H25</f>
        <v>30184</v>
      </c>
      <c r="I21" s="11">
        <f>I22+I25</f>
        <v>30184</v>
      </c>
      <c r="J21" s="11">
        <f>J22+J25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188</v>
      </c>
      <c r="C22" s="10" t="s">
        <v>189</v>
      </c>
      <c r="D22" s="11">
        <f>+D23+D24</f>
        <v>1636000</v>
      </c>
      <c r="E22" s="11">
        <f>+E23+E24</f>
        <v>515000</v>
      </c>
      <c r="F22" s="11">
        <f>G22+H22</f>
        <v>0</v>
      </c>
      <c r="G22" s="11">
        <f>+G23+G24</f>
        <v>0</v>
      </c>
      <c r="H22" s="11">
        <f>+H23+H24</f>
        <v>0</v>
      </c>
      <c r="I22" s="11">
        <f>+I23+I24</f>
        <v>0</v>
      </c>
      <c r="J22" s="11">
        <f>+J23+J24</f>
        <v>0</v>
      </c>
      <c r="K22" s="11">
        <f>F22-I22-J22</f>
        <v>0</v>
      </c>
    </row>
    <row r="23" spans="1:12" s="6" customFormat="1" x14ac:dyDescent="0.25">
      <c r="A23" s="10" t="s">
        <v>245</v>
      </c>
      <c r="B23" s="10" t="s">
        <v>191</v>
      </c>
      <c r="C23" s="10" t="s">
        <v>192</v>
      </c>
      <c r="D23" s="11">
        <v>15000</v>
      </c>
      <c r="E23" s="11">
        <v>15000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22.5" x14ac:dyDescent="0.25">
      <c r="A24" s="10" t="s">
        <v>226</v>
      </c>
      <c r="B24" s="10" t="s">
        <v>197</v>
      </c>
      <c r="C24" s="10" t="s">
        <v>198</v>
      </c>
      <c r="D24" s="11">
        <v>1621000</v>
      </c>
      <c r="E24" s="11">
        <v>500000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ht="33" x14ac:dyDescent="0.25">
      <c r="A25" s="10" t="s">
        <v>246</v>
      </c>
      <c r="B25" s="10" t="s">
        <v>200</v>
      </c>
      <c r="C25" s="10" t="s">
        <v>201</v>
      </c>
      <c r="D25" s="11">
        <f>+D26</f>
        <v>499500</v>
      </c>
      <c r="E25" s="11">
        <f>+E26</f>
        <v>499500</v>
      </c>
      <c r="F25" s="11">
        <f>G25+H25</f>
        <v>30184</v>
      </c>
      <c r="G25" s="11">
        <f>+G26</f>
        <v>0</v>
      </c>
      <c r="H25" s="11">
        <f>+H26</f>
        <v>30184</v>
      </c>
      <c r="I25" s="11">
        <f>+I26</f>
        <v>30184</v>
      </c>
      <c r="J25" s="11">
        <f>+J26</f>
        <v>0</v>
      </c>
      <c r="K25" s="11">
        <f>F25-I25-J25</f>
        <v>0</v>
      </c>
    </row>
    <row r="26" spans="1:12" s="6" customFormat="1" ht="43.5" x14ac:dyDescent="0.25">
      <c r="A26" s="10" t="s">
        <v>247</v>
      </c>
      <c r="B26" s="10" t="s">
        <v>206</v>
      </c>
      <c r="C26" s="10" t="s">
        <v>207</v>
      </c>
      <c r="D26" s="11">
        <v>499500</v>
      </c>
      <c r="E26" s="11">
        <v>499500</v>
      </c>
      <c r="F26" s="11">
        <f>G26+H26</f>
        <v>30184</v>
      </c>
      <c r="G26" s="11">
        <v>0</v>
      </c>
      <c r="H26" s="11">
        <v>30184</v>
      </c>
      <c r="I26" s="11">
        <v>30184</v>
      </c>
      <c r="J26" s="11">
        <v>0</v>
      </c>
      <c r="K26" s="11">
        <f>F26-I26-J26</f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208</v>
      </c>
      <c r="B28" s="13"/>
      <c r="C28" s="13"/>
      <c r="D28" s="13"/>
      <c r="E28" s="13" t="s">
        <v>210</v>
      </c>
      <c r="F28" s="13"/>
      <c r="G28" s="13"/>
      <c r="H28" s="13"/>
      <c r="I28" s="13" t="s">
        <v>211</v>
      </c>
      <c r="J28" s="13"/>
      <c r="K28" s="13"/>
      <c r="L28" s="13"/>
    </row>
    <row r="29" spans="1:12" x14ac:dyDescent="0.25">
      <c r="A29" s="3" t="s">
        <v>209</v>
      </c>
      <c r="B29" s="3"/>
      <c r="C29" s="3"/>
      <c r="D29" s="3"/>
      <c r="E29" s="3" t="s">
        <v>210</v>
      </c>
      <c r="F29" s="3"/>
      <c r="G29" s="3"/>
      <c r="H29" s="3"/>
      <c r="I29" s="3" t="s">
        <v>212</v>
      </c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2">
    <mergeCell ref="A28:D28"/>
    <mergeCell ref="A29:D29"/>
    <mergeCell ref="E28:H28"/>
    <mergeCell ref="E29:H29"/>
    <mergeCell ref="I28:L28"/>
    <mergeCell ref="I29:L2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2023-09-20T10:55:04Z</dcterms:created>
  <dcterms:modified xsi:type="dcterms:W3CDTF">2023-09-20T10:55:09Z</dcterms:modified>
</cp:coreProperties>
</file>