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1\"/>
    </mc:Choice>
  </mc:AlternateContent>
  <xr:revisionPtr revIDLastSave="0" documentId="8_{9DA04E96-505A-4379-A83F-357B23EAD339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I14" i="1"/>
  <c r="I13" i="1" s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L15" i="1"/>
  <c r="L14" i="1" s="1"/>
  <c r="L13" i="1" s="1"/>
  <c r="K16" i="1"/>
  <c r="D17" i="1"/>
  <c r="E17" i="1"/>
  <c r="F17" i="1"/>
  <c r="G17" i="1"/>
  <c r="H17" i="1"/>
  <c r="I17" i="1"/>
  <c r="J17" i="1"/>
  <c r="K17" i="1" s="1"/>
  <c r="L17" i="1"/>
  <c r="K18" i="1"/>
  <c r="D19" i="1"/>
  <c r="F19" i="1"/>
  <c r="H19" i="1"/>
  <c r="L19" i="1"/>
  <c r="D20" i="1"/>
  <c r="E20" i="1"/>
  <c r="E19" i="1" s="1"/>
  <c r="F20" i="1"/>
  <c r="G20" i="1"/>
  <c r="G19" i="1" s="1"/>
  <c r="H20" i="1"/>
  <c r="I20" i="1"/>
  <c r="I19" i="1" s="1"/>
  <c r="K19" i="1" s="1"/>
  <c r="J20" i="1"/>
  <c r="J19" i="1" s="1"/>
  <c r="K20" i="1"/>
  <c r="L20" i="1"/>
  <c r="K21" i="1"/>
  <c r="D23" i="1"/>
  <c r="H23" i="1"/>
  <c r="J23" i="1"/>
  <c r="L23" i="1"/>
  <c r="D24" i="1"/>
  <c r="E24" i="1"/>
  <c r="E23" i="1" s="1"/>
  <c r="E22" i="1" s="1"/>
  <c r="F24" i="1"/>
  <c r="F23" i="1" s="1"/>
  <c r="F22" i="1" s="1"/>
  <c r="G24" i="1"/>
  <c r="G23" i="1" s="1"/>
  <c r="G22" i="1" s="1"/>
  <c r="H24" i="1"/>
  <c r="I24" i="1"/>
  <c r="I23" i="1" s="1"/>
  <c r="J24" i="1"/>
  <c r="L24" i="1"/>
  <c r="K25" i="1"/>
  <c r="K26" i="1"/>
  <c r="F27" i="1"/>
  <c r="D28" i="1"/>
  <c r="D27" i="1" s="1"/>
  <c r="E28" i="1"/>
  <c r="E27" i="1" s="1"/>
  <c r="F28" i="1"/>
  <c r="G28" i="1"/>
  <c r="G27" i="1" s="1"/>
  <c r="H28" i="1"/>
  <c r="I28" i="1"/>
  <c r="I27" i="1" s="1"/>
  <c r="J28" i="1"/>
  <c r="J27" i="1" s="1"/>
  <c r="K28" i="1"/>
  <c r="L28" i="1"/>
  <c r="L27" i="1" s="1"/>
  <c r="K29" i="1"/>
  <c r="K30" i="1"/>
  <c r="D31" i="1"/>
  <c r="E31" i="1"/>
  <c r="F31" i="1"/>
  <c r="G31" i="1"/>
  <c r="H31" i="1"/>
  <c r="H27" i="1" s="1"/>
  <c r="I31" i="1"/>
  <c r="K31" i="1" s="1"/>
  <c r="J31" i="1"/>
  <c r="L31" i="1"/>
  <c r="K32" i="1"/>
  <c r="K33" i="1"/>
  <c r="K34" i="1"/>
  <c r="E35" i="1"/>
  <c r="F35" i="1"/>
  <c r="K36" i="1"/>
  <c r="D37" i="1"/>
  <c r="D35" i="1" s="1"/>
  <c r="E37" i="1"/>
  <c r="F37" i="1"/>
  <c r="G37" i="1"/>
  <c r="G35" i="1" s="1"/>
  <c r="H37" i="1"/>
  <c r="I37" i="1"/>
  <c r="I35" i="1" s="1"/>
  <c r="J37" i="1"/>
  <c r="J35" i="1" s="1"/>
  <c r="K37" i="1"/>
  <c r="L37" i="1"/>
  <c r="L35" i="1" s="1"/>
  <c r="K38" i="1"/>
  <c r="D39" i="1"/>
  <c r="E39" i="1"/>
  <c r="F39" i="1"/>
  <c r="G39" i="1"/>
  <c r="H39" i="1"/>
  <c r="H35" i="1" s="1"/>
  <c r="I39" i="1"/>
  <c r="K39" i="1" s="1"/>
  <c r="J39" i="1"/>
  <c r="L39" i="1"/>
  <c r="K40" i="1"/>
  <c r="G42" i="1"/>
  <c r="I42" i="1"/>
  <c r="I41" i="1" s="1"/>
  <c r="D43" i="1"/>
  <c r="D42" i="1" s="1"/>
  <c r="D41" i="1" s="1"/>
  <c r="E43" i="1"/>
  <c r="E42" i="1" s="1"/>
  <c r="E41" i="1" s="1"/>
  <c r="F43" i="1"/>
  <c r="F42" i="1" s="1"/>
  <c r="F41" i="1" s="1"/>
  <c r="G43" i="1"/>
  <c r="H43" i="1"/>
  <c r="H42" i="1" s="1"/>
  <c r="I43" i="1"/>
  <c r="K43" i="1" s="1"/>
  <c r="J43" i="1"/>
  <c r="J42" i="1" s="1"/>
  <c r="J41" i="1" s="1"/>
  <c r="L43" i="1"/>
  <c r="L42" i="1" s="1"/>
  <c r="L41" i="1" s="1"/>
  <c r="K44" i="1"/>
  <c r="K45" i="1"/>
  <c r="K46" i="1"/>
  <c r="K47" i="1"/>
  <c r="I48" i="1"/>
  <c r="K48" i="1" s="1"/>
  <c r="D49" i="1"/>
  <c r="D48" i="1" s="1"/>
  <c r="E49" i="1"/>
  <c r="E48" i="1" s="1"/>
  <c r="F49" i="1"/>
  <c r="F48" i="1" s="1"/>
  <c r="G49" i="1"/>
  <c r="G48" i="1" s="1"/>
  <c r="H49" i="1"/>
  <c r="H48" i="1" s="1"/>
  <c r="I49" i="1"/>
  <c r="J49" i="1"/>
  <c r="J48" i="1" s="1"/>
  <c r="L49" i="1"/>
  <c r="L48" i="1" s="1"/>
  <c r="K50" i="1"/>
  <c r="K51" i="1"/>
  <c r="D53" i="1"/>
  <c r="D52" i="1" s="1"/>
  <c r="E53" i="1"/>
  <c r="F53" i="1"/>
  <c r="F52" i="1" s="1"/>
  <c r="G53" i="1"/>
  <c r="H53" i="1"/>
  <c r="I53" i="1"/>
  <c r="J53" i="1"/>
  <c r="J52" i="1" s="1"/>
  <c r="K53" i="1"/>
  <c r="L53" i="1"/>
  <c r="L52" i="1" s="1"/>
  <c r="K54" i="1"/>
  <c r="D55" i="1"/>
  <c r="F55" i="1"/>
  <c r="J55" i="1"/>
  <c r="L55" i="1"/>
  <c r="D56" i="1"/>
  <c r="E56" i="1"/>
  <c r="E55" i="1" s="1"/>
  <c r="E52" i="1" s="1"/>
  <c r="F56" i="1"/>
  <c r="G56" i="1"/>
  <c r="G55" i="1" s="1"/>
  <c r="G52" i="1" s="1"/>
  <c r="H56" i="1"/>
  <c r="H55" i="1" s="1"/>
  <c r="I56" i="1"/>
  <c r="K56" i="1" s="1"/>
  <c r="J56" i="1"/>
  <c r="L56" i="1"/>
  <c r="K57" i="1"/>
  <c r="K58" i="1"/>
  <c r="K59" i="1"/>
  <c r="K60" i="1"/>
  <c r="K61" i="1"/>
  <c r="K62" i="1"/>
  <c r="K63" i="1"/>
  <c r="K13" i="1" l="1"/>
  <c r="K41" i="1"/>
  <c r="K27" i="1"/>
  <c r="K14" i="1"/>
  <c r="J13" i="1"/>
  <c r="K35" i="1"/>
  <c r="G41" i="1"/>
  <c r="G12" i="1" s="1"/>
  <c r="J22" i="1"/>
  <c r="F12" i="1"/>
  <c r="L22" i="1"/>
  <c r="L12" i="1" s="1"/>
  <c r="H41" i="1"/>
  <c r="K23" i="1"/>
  <c r="I22" i="1"/>
  <c r="H22" i="1"/>
  <c r="H12" i="1" s="1"/>
  <c r="E12" i="1"/>
  <c r="H52" i="1"/>
  <c r="D22" i="1"/>
  <c r="D12" i="1"/>
  <c r="I55" i="1"/>
  <c r="K42" i="1"/>
  <c r="K49" i="1"/>
  <c r="K24" i="1"/>
  <c r="K22" i="1" l="1"/>
  <c r="K55" i="1"/>
  <c r="I52" i="1"/>
  <c r="J12" i="1"/>
  <c r="K52" i="1" l="1"/>
  <c r="I12" i="1"/>
  <c r="K12" i="1" s="1"/>
</calcChain>
</file>

<file path=xl/sharedStrings.xml><?xml version="1.0" encoding="utf-8"?>
<sst xmlns="http://schemas.openxmlformats.org/spreadsheetml/2006/main" count="182" uniqueCount="179">
  <si>
    <t>CENTRALIZAT</t>
  </si>
  <si>
    <t xml:space="preserve"> Anexa 13</t>
  </si>
  <si>
    <t>Cont de executie - Cheltuieli - Bugetul local</t>
  </si>
  <si>
    <t>Trimestrul: 1,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</si>
  <si>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</si>
  <si>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</si>
  <si>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</si>
  <si>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</si>
  <si>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</si>
  <si>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</si>
  <si>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</si>
  <si>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</si>
  <si>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</si>
  <si>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</si>
  <si>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</si>
  <si>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</si>
  <si>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</si>
  <si>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</si>
  <si>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</si>
  <si>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</si>
  <si>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</si>
  <si>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</si>
  <si>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</si>
  <si>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</si>
  <si>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</si>
  <si>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</si>
  <si>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</si>
  <si>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</si>
  <si>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</si>
  <si>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</si>
  <si>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</si>
  <si>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</si>
  <si>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</si>
  <si>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</si>
  <si>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</si>
  <si>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</si>
  <si>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</si>
  <si>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</si>
  <si>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</si>
  <si>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</si>
  <si>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</si>
  <si>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</si>
  <si>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</si>
  <si>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</si>
  <si>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</si>
  <si>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</si>
  <si>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</si>
  <si>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</si>
  <si>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</si>
  <si>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</si>
  <si>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</si>
  <si>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</si>
  <si>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</si>
  <si>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</si>
  <si>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</si>
  <si>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</si>
  <si>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</si>
  <si>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</si>
  <si>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</si>
  <si>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</si>
  <si>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</si>
  <si>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</si>
  <si>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</si>
  <si>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</si>
  <si>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</si>
  <si>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</si>
  <si>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</si>
  <si>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</si>
  <si>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</si>
  <si>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</si>
  <si>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</si>
  <si>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</si>
  <si>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</si>
  <si>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</si>
  <si>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</si>
  <si>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65</t>
  </si>
  <si>
    <t>Servicii recreative si sportive (cod 67.02.05.01 la 67.02.05.03)</t>
  </si>
  <si>
    <t>67.02.05</t>
  </si>
  <si>
    <t>66</t>
  </si>
  <si>
    <t>Sport</t>
  </si>
  <si>
    <t>67.02.05.01</t>
  </si>
  <si>
    <t>68</t>
  </si>
  <si>
    <t>Intretinere gradini publice, parcuri, zone verzi, baze sportive si de agrement</t>
  </si>
  <si>
    <t>67.02.05.03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</si>
  <si>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</si>
  <si>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</si>
  <si>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</si>
  <si>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</si>
  <si>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</si>
  <si>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</si>
  <si>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72</t>
  </si>
  <si>
    <t>Asistenta acordata persoanelor in varsta</t>
  </si>
  <si>
    <t>68.02.04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</si>
  <si>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</si>
  <si>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</si>
  <si>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</si>
  <si>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</si>
  <si>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</si>
  <si>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</si>
  <si>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79</t>
  </si>
  <si>
    <t>Prevenirea excluderii sociale (cod 68.02.15.01+68.02.15.02)</t>
  </si>
  <si>
    <t>68.02.15</t>
  </si>
  <si>
    <t>80</t>
  </si>
  <si>
    <t>Ajutor social</t>
  </si>
  <si>
    <t>68.02.15.01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</si>
  <si>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</si>
  <si>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</si>
  <si>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</si>
  <si>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</si>
  <si>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</si>
  <si>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</si>
  <si>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</si>
  <si>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</si>
  <si>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</si>
  <si>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</si>
  <si>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</si>
  <si>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</si>
  <si>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</si>
  <si>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</si>
  <si>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</si>
  <si>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93</t>
  </si>
  <si>
    <t>Alimentare cu gaze naturale in localitati</t>
  </si>
  <si>
    <t>70.02.07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</si>
  <si>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</si>
  <si>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</si>
  <si>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</si>
  <si>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</si>
  <si>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</si>
  <si>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</si>
  <si>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97</t>
  </si>
  <si>
    <t>Salubritate si gestiunea deseurilor (cod 74.02.05.01+74.02.05.02)</t>
  </si>
  <si>
    <t>74.02.05</t>
  </si>
  <si>
    <t>98</t>
  </si>
  <si>
    <t>Salubritate</t>
  </si>
  <si>
    <t>74.02.05.01</t>
  </si>
  <si>
    <t>101</t>
  </si>
  <si>
    <t>Alte servicii în domeniul protectiei mediului</t>
  </si>
  <si>
    <t>74.02.50</t>
  </si>
  <si>
    <t>102</t>
  </si>
  <si>
    <t>Partea a V-a ACTIUNI ECONOMICE   (cod 80.02+81.02+83.02+84.02+87.02)</t>
  </si>
  <si>
    <t>79.02</t>
  </si>
  <si>
    <t>113</t>
  </si>
  <si>
    <t>Agricultura, silvicultura, piscicultura si vanatoare (cod 83.02.03)</t>
  </si>
  <si>
    <t>83.02</t>
  </si>
  <si>
    <t>118</t>
  </si>
  <si>
    <t>Alte cheltuieli in domeniul agriculturii, silviculturii, pisciculturii si vanatorii</t>
  </si>
  <si>
    <t>83.02.50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</si>
  <si>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</si>
  <si>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</si>
  <si>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</si>
  <si>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</si>
  <si>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</si>
  <si>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</si>
  <si>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</si>
  <si>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</si>
  <si>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</si>
  <si>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</si>
  <si>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</si>
  <si>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</si>
  <si>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</si>
  <si>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</si>
  <si>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</si>
  <si>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</si>
  <si>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</si>
  <si>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</si>
  <si>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</si>
  <si>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</si>
  <si>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</si>
  <si>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140</t>
  </si>
  <si>
    <t>DEFICIT          99.02.96 + 99.02.97</t>
  </si>
  <si>
    <t>99.02</t>
  </si>
  <si>
    <t>142</t>
  </si>
  <si>
    <t xml:space="preserve">    Deficitul secţiunii de dezvoltare</t>
  </si>
  <si>
    <t>99.02.97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</si>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</sst>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D13+D19+D22+D41+D52</f>
        <v>3425000</v>
      </c>
      <c r="E12" s="11">
        <f>E13+E19+E22+E41+E52</f>
        <v>851000</v>
      </c>
      <c r="F12" s="11">
        <f>F13+F19+F22+F41+F52</f>
        <v>6252900</v>
      </c>
      <c r="G12" s="11">
        <f>G13+G19+G22+G41+G52</f>
        <v>1489400</v>
      </c>
      <c r="H12" s="11">
        <f>H13+H19+H22+H41+H52</f>
        <v>1489400</v>
      </c>
      <c r="I12" s="11">
        <f>I13+I19+I22+I41+I52</f>
        <v>1489400</v>
      </c>
      <c r="J12" s="11">
        <f>J13+J19+J22+J41+J52</f>
        <v>732915</v>
      </c>
      <c r="K12" s="11">
        <f>I12-J12</f>
        <v>756485</v>
      </c>
      <c r="L12" s="11">
        <f>L13+L19+L22+L41+L52</f>
        <v>627118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267000</v>
      </c>
      <c r="E13" s="11">
        <f>E14+E17</f>
        <v>172000</v>
      </c>
      <c r="F13" s="11">
        <f>F14+F17</f>
        <v>1827000</v>
      </c>
      <c r="G13" s="11">
        <f>G14+G17</f>
        <v>515000</v>
      </c>
      <c r="H13" s="11">
        <f>H14+H17</f>
        <v>515000</v>
      </c>
      <c r="I13" s="11">
        <f>I14+I17</f>
        <v>515000</v>
      </c>
      <c r="J13" s="11">
        <f>J14+J17</f>
        <v>473156</v>
      </c>
      <c r="K13" s="11">
        <f>I13-J13</f>
        <v>41844</v>
      </c>
      <c r="L13" s="11">
        <f>L14+L17</f>
        <v>336791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267000</v>
      </c>
      <c r="E14" s="11">
        <f>E15</f>
        <v>172000</v>
      </c>
      <c r="F14" s="11">
        <f>F15</f>
        <v>1807000</v>
      </c>
      <c r="G14" s="11">
        <f>G15</f>
        <v>515000</v>
      </c>
      <c r="H14" s="11">
        <f>H15</f>
        <v>515000</v>
      </c>
      <c r="I14" s="11">
        <f>I15</f>
        <v>515000</v>
      </c>
      <c r="J14" s="11">
        <f>J15</f>
        <v>473156</v>
      </c>
      <c r="K14" s="11">
        <f>I14-J14</f>
        <v>41844</v>
      </c>
      <c r="L14" s="11">
        <f>L15</f>
        <v>336791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267000</v>
      </c>
      <c r="E15" s="11">
        <f>E16</f>
        <v>172000</v>
      </c>
      <c r="F15" s="11">
        <f>F16</f>
        <v>1807000</v>
      </c>
      <c r="G15" s="11">
        <f>G16</f>
        <v>515000</v>
      </c>
      <c r="H15" s="11">
        <f>H16</f>
        <v>515000</v>
      </c>
      <c r="I15" s="11">
        <f>I16</f>
        <v>515000</v>
      </c>
      <c r="J15" s="11">
        <f>J16</f>
        <v>473156</v>
      </c>
      <c r="K15" s="11">
        <f>I15-J15</f>
        <v>41844</v>
      </c>
      <c r="L15" s="11">
        <f>L16</f>
        <v>336791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267000</v>
      </c>
      <c r="E16" s="11">
        <v>172000</v>
      </c>
      <c r="F16" s="11">
        <v>1807000</v>
      </c>
      <c r="G16" s="11">
        <v>515000</v>
      </c>
      <c r="H16" s="11">
        <v>515000</v>
      </c>
      <c r="I16" s="11">
        <v>515000</v>
      </c>
      <c r="J16" s="11">
        <v>473156</v>
      </c>
      <c r="K16" s="11">
        <f>I16-J16</f>
        <v>41844</v>
      </c>
      <c r="L16" s="11">
        <v>336791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20000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20000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2000</v>
      </c>
      <c r="G19" s="11">
        <f>+G20</f>
        <v>0</v>
      </c>
      <c r="H19" s="11">
        <f>+H20</f>
        <v>0</v>
      </c>
      <c r="I19" s="11">
        <f>+I20</f>
        <v>0</v>
      </c>
      <c r="J19" s="11">
        <f>+J20</f>
        <v>0</v>
      </c>
      <c r="K19" s="11">
        <f>I19-J19</f>
        <v>0</v>
      </c>
      <c r="L19" s="11">
        <f>+L20</f>
        <v>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2000</v>
      </c>
      <c r="G20" s="11">
        <f>+G21</f>
        <v>0</v>
      </c>
      <c r="H20" s="11">
        <f>+H21</f>
        <v>0</v>
      </c>
      <c r="I20" s="11">
        <f>+I21</f>
        <v>0</v>
      </c>
      <c r="J20" s="11">
        <f>+J21</f>
        <v>0</v>
      </c>
      <c r="K20" s="11">
        <f>I20-J20</f>
        <v>0</v>
      </c>
      <c r="L20" s="11">
        <f>+L21</f>
        <v>0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2000</v>
      </c>
      <c r="G21" s="11">
        <v>0</v>
      </c>
      <c r="H21" s="11">
        <v>0</v>
      </c>
      <c r="I21" s="11">
        <v>0</v>
      </c>
      <c r="J21" s="11">
        <v>0</v>
      </c>
      <c r="K21" s="11">
        <f>I21-J21</f>
        <v>0</v>
      </c>
      <c r="L21" s="11">
        <v>0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D23+D27+D35</f>
        <v>21000</v>
      </c>
      <c r="E22" s="11">
        <f>E23+E27+E35</f>
        <v>0</v>
      </c>
      <c r="F22" s="11">
        <f>F23+F27+F35</f>
        <v>1040100</v>
      </c>
      <c r="G22" s="11">
        <f>G23+G27+G35</f>
        <v>266900</v>
      </c>
      <c r="H22" s="11">
        <f>H23+H27+H35</f>
        <v>266900</v>
      </c>
      <c r="I22" s="11">
        <f>I23+I27+I35</f>
        <v>266900</v>
      </c>
      <c r="J22" s="11">
        <f>J23+J27+J35</f>
        <v>234678</v>
      </c>
      <c r="K22" s="11">
        <f>I22-J22</f>
        <v>32222</v>
      </c>
      <c r="L22" s="11">
        <f>L23+L27+L35</f>
        <v>247895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+D24+D26</f>
        <v>19000</v>
      </c>
      <c r="E23" s="11">
        <f>+E24+E26</f>
        <v>0</v>
      </c>
      <c r="F23" s="11">
        <f>+F24+F26</f>
        <v>183600</v>
      </c>
      <c r="G23" s="11">
        <f>+G24+G26</f>
        <v>29500</v>
      </c>
      <c r="H23" s="11">
        <f>+H24+H26</f>
        <v>29500</v>
      </c>
      <c r="I23" s="11">
        <f>+I24+I26</f>
        <v>29500</v>
      </c>
      <c r="J23" s="11">
        <f>+J24+J26</f>
        <v>12407</v>
      </c>
      <c r="K23" s="11">
        <f>I23-J23</f>
        <v>17093</v>
      </c>
      <c r="L23" s="11">
        <f>+L24+L26</f>
        <v>25340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</f>
        <v>0</v>
      </c>
      <c r="E24" s="11">
        <f>E25</f>
        <v>0</v>
      </c>
      <c r="F24" s="11">
        <f>F25</f>
        <v>145600</v>
      </c>
      <c r="G24" s="11">
        <f>G25</f>
        <v>25900</v>
      </c>
      <c r="H24" s="11">
        <f>H25</f>
        <v>25900</v>
      </c>
      <c r="I24" s="11">
        <f>I25</f>
        <v>25900</v>
      </c>
      <c r="J24" s="11">
        <f>J25</f>
        <v>12407</v>
      </c>
      <c r="K24" s="11">
        <f>I24-J24</f>
        <v>13493</v>
      </c>
      <c r="L24" s="11">
        <f>L25</f>
        <v>22717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0</v>
      </c>
      <c r="E25" s="11">
        <v>0</v>
      </c>
      <c r="F25" s="11">
        <v>145600</v>
      </c>
      <c r="G25" s="11">
        <v>25900</v>
      </c>
      <c r="H25" s="11">
        <v>25900</v>
      </c>
      <c r="I25" s="11">
        <v>25900</v>
      </c>
      <c r="J25" s="11">
        <v>12407</v>
      </c>
      <c r="K25" s="11">
        <f>I25-J25</f>
        <v>13493</v>
      </c>
      <c r="L25" s="11">
        <v>22717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19000</v>
      </c>
      <c r="E26" s="11">
        <v>0</v>
      </c>
      <c r="F26" s="11">
        <v>38000</v>
      </c>
      <c r="G26" s="11">
        <v>3600</v>
      </c>
      <c r="H26" s="11">
        <v>3600</v>
      </c>
      <c r="I26" s="11">
        <v>3600</v>
      </c>
      <c r="J26" s="11">
        <v>0</v>
      </c>
      <c r="K26" s="11">
        <f>I26-J26</f>
        <v>3600</v>
      </c>
      <c r="L26" s="11">
        <v>2623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D28+D31+D34</f>
        <v>2000</v>
      </c>
      <c r="E27" s="11">
        <f>E28+E31+E34</f>
        <v>0</v>
      </c>
      <c r="F27" s="11">
        <f>F28+F31+F34</f>
        <v>38500</v>
      </c>
      <c r="G27" s="11">
        <f>G28+G31+G34</f>
        <v>3400</v>
      </c>
      <c r="H27" s="11">
        <f>H28+H31+H34</f>
        <v>3400</v>
      </c>
      <c r="I27" s="11">
        <f>I28+I31+I34</f>
        <v>3400</v>
      </c>
      <c r="J27" s="11">
        <f>J28+J31+J34</f>
        <v>2821</v>
      </c>
      <c r="K27" s="11">
        <f>I27-J27</f>
        <v>579</v>
      </c>
      <c r="L27" s="11">
        <f>L28+L31+L34</f>
        <v>2776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D29+D30</f>
        <v>1000</v>
      </c>
      <c r="E28" s="11">
        <f>E29+E30</f>
        <v>0</v>
      </c>
      <c r="F28" s="11">
        <f>F29+F30</f>
        <v>3500</v>
      </c>
      <c r="G28" s="11">
        <f>G29+G30</f>
        <v>1400</v>
      </c>
      <c r="H28" s="11">
        <f>H29+H30</f>
        <v>1400</v>
      </c>
      <c r="I28" s="11">
        <f>I29+I30</f>
        <v>1400</v>
      </c>
      <c r="J28" s="11">
        <f>J29+J30</f>
        <v>821</v>
      </c>
      <c r="K28" s="11">
        <f>I28-J28</f>
        <v>579</v>
      </c>
      <c r="L28" s="11">
        <f>L29+L30</f>
        <v>776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2000</v>
      </c>
      <c r="G29" s="11">
        <v>1000</v>
      </c>
      <c r="H29" s="11">
        <v>1000</v>
      </c>
      <c r="I29" s="11">
        <v>1000</v>
      </c>
      <c r="J29" s="11">
        <v>753</v>
      </c>
      <c r="K29" s="11">
        <f>I29-J29</f>
        <v>247</v>
      </c>
      <c r="L29" s="11">
        <v>753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1000</v>
      </c>
      <c r="E30" s="11">
        <v>0</v>
      </c>
      <c r="F30" s="11">
        <v>1500</v>
      </c>
      <c r="G30" s="11">
        <v>400</v>
      </c>
      <c r="H30" s="11">
        <v>400</v>
      </c>
      <c r="I30" s="11">
        <v>400</v>
      </c>
      <c r="J30" s="11">
        <v>68</v>
      </c>
      <c r="K30" s="11">
        <f>I30-J30</f>
        <v>332</v>
      </c>
      <c r="L30" s="11">
        <v>23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f>D32+D33</f>
        <v>1000</v>
      </c>
      <c r="E31" s="11">
        <f>E32+E33</f>
        <v>0</v>
      </c>
      <c r="F31" s="11">
        <f>F32+F33</f>
        <v>5000</v>
      </c>
      <c r="G31" s="11">
        <f>G32+G33</f>
        <v>2000</v>
      </c>
      <c r="H31" s="11">
        <f>H32+H33</f>
        <v>2000</v>
      </c>
      <c r="I31" s="11">
        <f>I32+I33</f>
        <v>2000</v>
      </c>
      <c r="J31" s="11">
        <f>J32+J33</f>
        <v>2000</v>
      </c>
      <c r="K31" s="11">
        <f>I31-J31</f>
        <v>0</v>
      </c>
      <c r="L31" s="11">
        <f>L32+L33</f>
        <v>2000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4000</v>
      </c>
      <c r="G32" s="11">
        <v>2000</v>
      </c>
      <c r="H32" s="11">
        <v>2000</v>
      </c>
      <c r="I32" s="11">
        <v>2000</v>
      </c>
      <c r="J32" s="11">
        <v>2000</v>
      </c>
      <c r="K32" s="11">
        <f>I32-J32</f>
        <v>0</v>
      </c>
      <c r="L32" s="11">
        <v>2000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v>1000</v>
      </c>
      <c r="E33" s="11">
        <v>0</v>
      </c>
      <c r="F33" s="11">
        <v>1000</v>
      </c>
      <c r="G33" s="11">
        <v>0</v>
      </c>
      <c r="H33" s="11">
        <v>0</v>
      </c>
      <c r="I33" s="11">
        <v>0</v>
      </c>
      <c r="J33" s="11">
        <v>0</v>
      </c>
      <c r="K33" s="11">
        <f>I33-J33</f>
        <v>0</v>
      </c>
      <c r="L33" s="11">
        <v>0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30000</v>
      </c>
      <c r="G34" s="11">
        <v>0</v>
      </c>
      <c r="H34" s="11">
        <v>0</v>
      </c>
      <c r="I34" s="11">
        <v>0</v>
      </c>
      <c r="J34" s="11">
        <v>0</v>
      </c>
      <c r="K34" s="11">
        <f>I34-J34</f>
        <v>0</v>
      </c>
      <c r="L34" s="11">
        <v>0</v>
      </c>
    </row>
    <row r="35" spans="1:12" s="6" customFormat="1" ht="33" x14ac:dyDescent="0.25">
      <c r="A35" s="10" t="s">
        <v>87</v>
      </c>
      <c r="B35" s="10" t="s">
        <v>88</v>
      </c>
      <c r="C35" s="10" t="s">
        <v>89</v>
      </c>
      <c r="D35" s="11">
        <f>D36+D37+D39</f>
        <v>0</v>
      </c>
      <c r="E35" s="11">
        <f>E36+E37+E39</f>
        <v>0</v>
      </c>
      <c r="F35" s="11">
        <f>F36+F37+F39</f>
        <v>818000</v>
      </c>
      <c r="G35" s="11">
        <f>G36+G37+G39</f>
        <v>234000</v>
      </c>
      <c r="H35" s="11">
        <f>H36+H37+H39</f>
        <v>234000</v>
      </c>
      <c r="I35" s="11">
        <f>I36+I37+I39</f>
        <v>234000</v>
      </c>
      <c r="J35" s="11">
        <f>J36+J37+J39</f>
        <v>219450</v>
      </c>
      <c r="K35" s="11">
        <f>I35-J35</f>
        <v>14550</v>
      </c>
      <c r="L35" s="11">
        <f>L36+L37+L39</f>
        <v>219779</v>
      </c>
    </row>
    <row r="36" spans="1:12" s="6" customFormat="1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f>I36-J36</f>
        <v>0</v>
      </c>
      <c r="L36" s="11">
        <v>329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f>D38</f>
        <v>0</v>
      </c>
      <c r="E37" s="11">
        <f>E38</f>
        <v>0</v>
      </c>
      <c r="F37" s="11">
        <f>F38</f>
        <v>748000</v>
      </c>
      <c r="G37" s="11">
        <f>G38</f>
        <v>202000</v>
      </c>
      <c r="H37" s="11">
        <f>H38</f>
        <v>202000</v>
      </c>
      <c r="I37" s="11">
        <f>I38</f>
        <v>202000</v>
      </c>
      <c r="J37" s="11">
        <f>J38</f>
        <v>201054</v>
      </c>
      <c r="K37" s="11">
        <f>I37-J37</f>
        <v>946</v>
      </c>
      <c r="L37" s="11">
        <f>L38</f>
        <v>201054</v>
      </c>
    </row>
    <row r="38" spans="1:12" s="6" customFormat="1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748000</v>
      </c>
      <c r="G38" s="11">
        <v>202000</v>
      </c>
      <c r="H38" s="11">
        <v>202000</v>
      </c>
      <c r="I38" s="11">
        <v>202000</v>
      </c>
      <c r="J38" s="11">
        <v>201054</v>
      </c>
      <c r="K38" s="11">
        <f>I38-J38</f>
        <v>946</v>
      </c>
      <c r="L38" s="11">
        <v>201054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D40</f>
        <v>0</v>
      </c>
      <c r="E39" s="11">
        <f>E40</f>
        <v>0</v>
      </c>
      <c r="F39" s="11">
        <f>F40</f>
        <v>70000</v>
      </c>
      <c r="G39" s="11">
        <f>G40</f>
        <v>32000</v>
      </c>
      <c r="H39" s="11">
        <f>H40</f>
        <v>32000</v>
      </c>
      <c r="I39" s="11">
        <f>I40</f>
        <v>32000</v>
      </c>
      <c r="J39" s="11">
        <f>J40</f>
        <v>18396</v>
      </c>
      <c r="K39" s="11">
        <f>I39-J39</f>
        <v>13604</v>
      </c>
      <c r="L39" s="11">
        <f>L40</f>
        <v>18396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70000</v>
      </c>
      <c r="G40" s="11">
        <v>32000</v>
      </c>
      <c r="H40" s="11">
        <v>32000</v>
      </c>
      <c r="I40" s="11">
        <v>32000</v>
      </c>
      <c r="J40" s="11">
        <v>18396</v>
      </c>
      <c r="K40" s="11">
        <f>I40-J40</f>
        <v>13604</v>
      </c>
      <c r="L40" s="11">
        <v>18396</v>
      </c>
    </row>
    <row r="41" spans="1:12" s="6" customFormat="1" ht="33" x14ac:dyDescent="0.25">
      <c r="A41" s="10" t="s">
        <v>105</v>
      </c>
      <c r="B41" s="10" t="s">
        <v>106</v>
      </c>
      <c r="C41" s="10" t="s">
        <v>107</v>
      </c>
      <c r="D41" s="11">
        <f>D42+D48</f>
        <v>2835000</v>
      </c>
      <c r="E41" s="11">
        <f>E42+E48</f>
        <v>669000</v>
      </c>
      <c r="F41" s="11">
        <f>F42+F48</f>
        <v>2994800</v>
      </c>
      <c r="G41" s="11">
        <f>G42+G48</f>
        <v>697500</v>
      </c>
      <c r="H41" s="11">
        <f>H42+H48</f>
        <v>697500</v>
      </c>
      <c r="I41" s="11">
        <f>I42+I48</f>
        <v>697500</v>
      </c>
      <c r="J41" s="11">
        <f>J42+J48</f>
        <v>25081</v>
      </c>
      <c r="K41" s="11">
        <f>I41-J41</f>
        <v>672419</v>
      </c>
      <c r="L41" s="11">
        <f>L42+L48</f>
        <v>36927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+D43+D45+D46+D47</f>
        <v>2835000</v>
      </c>
      <c r="E42" s="11">
        <f>+E43+E45+E46+E47</f>
        <v>669000</v>
      </c>
      <c r="F42" s="11">
        <f>+F43+F45+F46+F47</f>
        <v>2910800</v>
      </c>
      <c r="G42" s="11">
        <f>+G43+G45+G46+G47</f>
        <v>682500</v>
      </c>
      <c r="H42" s="11">
        <f>+H43+H45+H46+H47</f>
        <v>682500</v>
      </c>
      <c r="I42" s="11">
        <f>+I43+I45+I46+I47</f>
        <v>682500</v>
      </c>
      <c r="J42" s="11">
        <f>+J43+J45+J46+J47</f>
        <v>13402</v>
      </c>
      <c r="K42" s="11">
        <f>I42-J42</f>
        <v>669098</v>
      </c>
      <c r="L42" s="11">
        <f>+L43+L45+L46+L47</f>
        <v>19130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f>D44</f>
        <v>2000000</v>
      </c>
      <c r="E43" s="11">
        <f>E44</f>
        <v>44000</v>
      </c>
      <c r="F43" s="11">
        <f>F44</f>
        <v>2003000</v>
      </c>
      <c r="G43" s="11">
        <f>G44</f>
        <v>44000</v>
      </c>
      <c r="H43" s="11">
        <f>H44</f>
        <v>44000</v>
      </c>
      <c r="I43" s="11">
        <f>I44</f>
        <v>44000</v>
      </c>
      <c r="J43" s="11">
        <f>J44</f>
        <v>0</v>
      </c>
      <c r="K43" s="11">
        <f>I43-J43</f>
        <v>44000</v>
      </c>
      <c r="L43" s="11">
        <f>L44</f>
        <v>0</v>
      </c>
    </row>
    <row r="44" spans="1:12" s="6" customFormat="1" x14ac:dyDescent="0.25">
      <c r="A44" s="10" t="s">
        <v>114</v>
      </c>
      <c r="B44" s="10" t="s">
        <v>115</v>
      </c>
      <c r="C44" s="10" t="s">
        <v>116</v>
      </c>
      <c r="D44" s="11">
        <v>2000000</v>
      </c>
      <c r="E44" s="11">
        <v>44000</v>
      </c>
      <c r="F44" s="11">
        <v>2003000</v>
      </c>
      <c r="G44" s="11">
        <v>44000</v>
      </c>
      <c r="H44" s="11">
        <v>44000</v>
      </c>
      <c r="I44" s="11">
        <v>44000</v>
      </c>
      <c r="J44" s="11">
        <v>0</v>
      </c>
      <c r="K44" s="11">
        <f>I44-J44</f>
        <v>44000</v>
      </c>
      <c r="L44" s="11">
        <v>0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645000</v>
      </c>
      <c r="E45" s="11">
        <v>610000</v>
      </c>
      <c r="F45" s="11">
        <v>690000</v>
      </c>
      <c r="G45" s="11">
        <v>623500</v>
      </c>
      <c r="H45" s="11">
        <v>623500</v>
      </c>
      <c r="I45" s="11">
        <v>623500</v>
      </c>
      <c r="J45" s="11">
        <v>13402</v>
      </c>
      <c r="K45" s="11">
        <f>I45-J45</f>
        <v>610098</v>
      </c>
      <c r="L45" s="11">
        <v>16947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15000</v>
      </c>
      <c r="E46" s="11">
        <v>0</v>
      </c>
      <c r="F46" s="11">
        <v>15000</v>
      </c>
      <c r="G46" s="11">
        <v>0</v>
      </c>
      <c r="H46" s="11">
        <v>0</v>
      </c>
      <c r="I46" s="11">
        <v>0</v>
      </c>
      <c r="J46" s="11">
        <v>0</v>
      </c>
      <c r="K46" s="11">
        <f>I46-J46</f>
        <v>0</v>
      </c>
      <c r="L46" s="11">
        <v>0</v>
      </c>
    </row>
    <row r="47" spans="1:12" s="6" customFormat="1" ht="22.5" x14ac:dyDescent="0.25">
      <c r="A47" s="10" t="s">
        <v>123</v>
      </c>
      <c r="B47" s="10" t="s">
        <v>124</v>
      </c>
      <c r="C47" s="10" t="s">
        <v>125</v>
      </c>
      <c r="D47" s="11">
        <v>175000</v>
      </c>
      <c r="E47" s="11">
        <v>15000</v>
      </c>
      <c r="F47" s="11">
        <v>202800</v>
      </c>
      <c r="G47" s="11">
        <v>15000</v>
      </c>
      <c r="H47" s="11">
        <v>15000</v>
      </c>
      <c r="I47" s="11">
        <v>15000</v>
      </c>
      <c r="J47" s="11">
        <v>0</v>
      </c>
      <c r="K47" s="11">
        <f>I47-J47</f>
        <v>15000</v>
      </c>
      <c r="L47" s="11">
        <v>2183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+D49+D51</f>
        <v>0</v>
      </c>
      <c r="E48" s="11">
        <f>+E49+E51</f>
        <v>0</v>
      </c>
      <c r="F48" s="11">
        <f>+F49+F51</f>
        <v>84000</v>
      </c>
      <c r="G48" s="11">
        <f>+G49+G51</f>
        <v>15000</v>
      </c>
      <c r="H48" s="11">
        <f>+H49+H51</f>
        <v>15000</v>
      </c>
      <c r="I48" s="11">
        <f>+I49+I51</f>
        <v>15000</v>
      </c>
      <c r="J48" s="11">
        <f>+J49+J51</f>
        <v>11679</v>
      </c>
      <c r="K48" s="11">
        <f>I48-J48</f>
        <v>3321</v>
      </c>
      <c r="L48" s="11">
        <f>+L49+L51</f>
        <v>17797</v>
      </c>
    </row>
    <row r="49" spans="1:12" s="6" customFormat="1" ht="22.5" x14ac:dyDescent="0.25">
      <c r="A49" s="10" t="s">
        <v>129</v>
      </c>
      <c r="B49" s="10" t="s">
        <v>130</v>
      </c>
      <c r="C49" s="10" t="s">
        <v>131</v>
      </c>
      <c r="D49" s="11">
        <f>D50</f>
        <v>0</v>
      </c>
      <c r="E49" s="11">
        <f>E50</f>
        <v>0</v>
      </c>
      <c r="F49" s="11">
        <f>F50</f>
        <v>79000</v>
      </c>
      <c r="G49" s="11">
        <f>G50</f>
        <v>15000</v>
      </c>
      <c r="H49" s="11">
        <f>H50</f>
        <v>15000</v>
      </c>
      <c r="I49" s="11">
        <f>I50</f>
        <v>15000</v>
      </c>
      <c r="J49" s="11">
        <f>J50</f>
        <v>11679</v>
      </c>
      <c r="K49" s="11">
        <f>I49-J49</f>
        <v>3321</v>
      </c>
      <c r="L49" s="11">
        <f>L50</f>
        <v>17797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79000</v>
      </c>
      <c r="G50" s="11">
        <v>15000</v>
      </c>
      <c r="H50" s="11">
        <v>15000</v>
      </c>
      <c r="I50" s="11">
        <v>15000</v>
      </c>
      <c r="J50" s="11">
        <v>11679</v>
      </c>
      <c r="K50" s="11">
        <f>I50-J50</f>
        <v>3321</v>
      </c>
      <c r="L50" s="11">
        <v>17797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5000</v>
      </c>
      <c r="G51" s="11">
        <v>0</v>
      </c>
      <c r="H51" s="11">
        <v>0</v>
      </c>
      <c r="I51" s="11">
        <v>0</v>
      </c>
      <c r="J51" s="11">
        <v>0</v>
      </c>
      <c r="K51" s="11">
        <f>I51-J51</f>
        <v>0</v>
      </c>
      <c r="L51" s="11">
        <v>0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+D53+D55</f>
        <v>302000</v>
      </c>
      <c r="E52" s="11">
        <f>+E53+E55</f>
        <v>10000</v>
      </c>
      <c r="F52" s="11">
        <f>+F53+F55</f>
        <v>389000</v>
      </c>
      <c r="G52" s="11">
        <f>+G53+G55</f>
        <v>10000</v>
      </c>
      <c r="H52" s="11">
        <f>+H53+H55</f>
        <v>10000</v>
      </c>
      <c r="I52" s="11">
        <f>+I53+I55</f>
        <v>10000</v>
      </c>
      <c r="J52" s="11">
        <f>+J53+J55</f>
        <v>0</v>
      </c>
      <c r="K52" s="11">
        <f>I52-J52</f>
        <v>10000</v>
      </c>
      <c r="L52" s="11">
        <f>+L53+L55</f>
        <v>5505</v>
      </c>
    </row>
    <row r="53" spans="1:12" s="6" customFormat="1" ht="22.5" x14ac:dyDescent="0.25">
      <c r="A53" s="10" t="s">
        <v>141</v>
      </c>
      <c r="B53" s="10" t="s">
        <v>142</v>
      </c>
      <c r="C53" s="10" t="s">
        <v>143</v>
      </c>
      <c r="D53" s="11">
        <f>+D54</f>
        <v>0</v>
      </c>
      <c r="E53" s="11">
        <f>+E54</f>
        <v>0</v>
      </c>
      <c r="F53" s="11">
        <f>+F54</f>
        <v>0</v>
      </c>
      <c r="G53" s="11">
        <f>+G54</f>
        <v>0</v>
      </c>
      <c r="H53" s="11">
        <f>+H54</f>
        <v>0</v>
      </c>
      <c r="I53" s="11">
        <f>+I54</f>
        <v>0</v>
      </c>
      <c r="J53" s="11">
        <f>+J54</f>
        <v>0</v>
      </c>
      <c r="K53" s="11">
        <f>I53-J53</f>
        <v>0</v>
      </c>
      <c r="L53" s="11">
        <f>+L54</f>
        <v>873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f>I54-J54</f>
        <v>0</v>
      </c>
      <c r="L54" s="11">
        <v>873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D56</f>
        <v>302000</v>
      </c>
      <c r="E55" s="11">
        <f>E56</f>
        <v>10000</v>
      </c>
      <c r="F55" s="11">
        <f>F56</f>
        <v>389000</v>
      </c>
      <c r="G55" s="11">
        <f>G56</f>
        <v>10000</v>
      </c>
      <c r="H55" s="11">
        <f>H56</f>
        <v>10000</v>
      </c>
      <c r="I55" s="11">
        <f>I56</f>
        <v>10000</v>
      </c>
      <c r="J55" s="11">
        <f>J56</f>
        <v>0</v>
      </c>
      <c r="K55" s="11">
        <f>I55-J55</f>
        <v>10000</v>
      </c>
      <c r="L55" s="11">
        <f>L56</f>
        <v>4632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D57</f>
        <v>302000</v>
      </c>
      <c r="E56" s="11">
        <f>E57</f>
        <v>10000</v>
      </c>
      <c r="F56" s="11">
        <f>F57</f>
        <v>389000</v>
      </c>
      <c r="G56" s="11">
        <f>G57</f>
        <v>10000</v>
      </c>
      <c r="H56" s="11">
        <f>H57</f>
        <v>10000</v>
      </c>
      <c r="I56" s="11">
        <f>I57</f>
        <v>10000</v>
      </c>
      <c r="J56" s="11">
        <f>J57</f>
        <v>0</v>
      </c>
      <c r="K56" s="11">
        <f>I56-J56</f>
        <v>10000</v>
      </c>
      <c r="L56" s="11">
        <f>L57</f>
        <v>4632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302000</v>
      </c>
      <c r="E57" s="11">
        <v>10000</v>
      </c>
      <c r="F57" s="11">
        <v>389000</v>
      </c>
      <c r="G57" s="11">
        <v>10000</v>
      </c>
      <c r="H57" s="11">
        <v>10000</v>
      </c>
      <c r="I57" s="11">
        <v>10000</v>
      </c>
      <c r="J57" s="11">
        <v>0</v>
      </c>
      <c r="K57" s="11">
        <f>I57-J57</f>
        <v>10000</v>
      </c>
      <c r="L57" s="11">
        <v>4632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-1129400</v>
      </c>
      <c r="G58" s="11">
        <v>-336400</v>
      </c>
      <c r="H58" s="11">
        <v>0</v>
      </c>
      <c r="I58" s="11">
        <v>0</v>
      </c>
      <c r="J58" s="11">
        <v>229514</v>
      </c>
      <c r="K58" s="11">
        <f>I58-J58</f>
        <v>-229514</v>
      </c>
      <c r="L58" s="11">
        <v>0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229514</v>
      </c>
      <c r="K59" s="11">
        <f>I59-J59</f>
        <v>-229514</v>
      </c>
      <c r="L59" s="11">
        <v>0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199330</v>
      </c>
      <c r="K60" s="11">
        <f>I60-J60</f>
        <v>-199330</v>
      </c>
      <c r="L60" s="11">
        <v>0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30184</v>
      </c>
      <c r="K61" s="11">
        <f>I61-J61</f>
        <v>-30184</v>
      </c>
      <c r="L61" s="11">
        <v>0</v>
      </c>
    </row>
    <row r="62" spans="1:12" s="6" customFormat="1" x14ac:dyDescent="0.25">
      <c r="A62" s="10" t="s">
        <v>168</v>
      </c>
      <c r="B62" s="10" t="s">
        <v>169</v>
      </c>
      <c r="C62" s="10" t="s">
        <v>170</v>
      </c>
      <c r="D62" s="11">
        <v>0</v>
      </c>
      <c r="E62" s="11">
        <v>0</v>
      </c>
      <c r="F62" s="11">
        <v>-1129400</v>
      </c>
      <c r="G62" s="11">
        <v>-336400</v>
      </c>
      <c r="H62" s="11">
        <v>0</v>
      </c>
      <c r="I62" s="11">
        <v>0</v>
      </c>
      <c r="J62" s="11">
        <v>0</v>
      </c>
      <c r="K62" s="11">
        <f>I62-J62</f>
        <v>0</v>
      </c>
      <c r="L62" s="11">
        <v>0</v>
      </c>
    </row>
    <row r="63" spans="1:12" s="6" customFormat="1" x14ac:dyDescent="0.25">
      <c r="A63" s="10" t="s">
        <v>171</v>
      </c>
      <c r="B63" s="10" t="s">
        <v>172</v>
      </c>
      <c r="C63" s="10" t="s">
        <v>173</v>
      </c>
      <c r="D63" s="11">
        <v>0</v>
      </c>
      <c r="E63" s="11">
        <v>0</v>
      </c>
      <c r="F63" s="11">
        <v>-1129400</v>
      </c>
      <c r="G63" s="11">
        <v>-336400</v>
      </c>
      <c r="H63" s="11">
        <v>0</v>
      </c>
      <c r="I63" s="11">
        <v>0</v>
      </c>
      <c r="J63" s="11">
        <v>0</v>
      </c>
      <c r="K63" s="11">
        <f>I63-J63</f>
        <v>0</v>
      </c>
      <c r="L63" s="11">
        <v>0</v>
      </c>
    </row>
    <row r="64" spans="1:12" s="6" customFormat="1" x14ac:dyDescent="0.25">
      <c r="A64" s="8"/>
      <c r="B64" s="8"/>
      <c r="C64" s="8"/>
      <c r="D64" s="9"/>
      <c r="E64" s="9"/>
      <c r="F64" s="9"/>
      <c r="G64" s="9"/>
      <c r="H64" s="9"/>
      <c r="I64" s="9"/>
      <c r="J64" s="9"/>
      <c r="K64" s="9"/>
      <c r="L64" s="9"/>
    </row>
    <row r="65" spans="1:12" x14ac:dyDescent="0.25">
      <c r="A65" s="13" t="s">
        <v>174</v>
      </c>
      <c r="B65" s="13"/>
      <c r="C65" s="13"/>
      <c r="D65" s="13"/>
      <c r="E65" s="13" t="s">
        <v>176</v>
      </c>
      <c r="F65" s="13"/>
      <c r="G65" s="13"/>
      <c r="H65" s="13"/>
      <c r="I65" s="13" t="s">
        <v>177</v>
      </c>
      <c r="J65" s="13"/>
      <c r="K65" s="13"/>
      <c r="L65" s="13"/>
    </row>
    <row r="66" spans="1:12" x14ac:dyDescent="0.25">
      <c r="A66" s="3" t="s">
        <v>175</v>
      </c>
      <c r="B66" s="3"/>
      <c r="C66" s="3"/>
      <c r="D66" s="3"/>
      <c r="E66" s="3" t="s">
        <v>176</v>
      </c>
      <c r="F66" s="3"/>
      <c r="G66" s="3"/>
      <c r="H66" s="3"/>
      <c r="I66" s="3" t="s">
        <v>178</v>
      </c>
      <c r="J66" s="3"/>
      <c r="K66" s="3"/>
      <c r="L66" s="3"/>
    </row>
    <row r="129" spans="1:20" x14ac:dyDescent="0.25">
      <c r="A129" s="12"/>
      <c r="B129" s="12"/>
      <c r="C129" s="12"/>
      <c r="D129" s="12"/>
      <c r="I129" s="12"/>
      <c r="J129" s="12"/>
      <c r="K129" s="12"/>
      <c r="L129" s="12"/>
      <c r="Q129" s="12"/>
      <c r="R129" s="12"/>
      <c r="S129" s="12"/>
      <c r="T129" s="12"/>
    </row>
  </sheetData>
  <mergeCells count="24">
    <mergeCell ref="K6:K10"/>
    <mergeCell ref="L6:L10"/>
    <mergeCell ref="A65:D65"/>
    <mergeCell ref="A66:D66"/>
    <mergeCell ref="E65:H65"/>
    <mergeCell ref="E66:H66"/>
    <mergeCell ref="I65:L65"/>
    <mergeCell ref="I66:L66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2023-09-20T10:52:46Z</dcterms:created>
  <dcterms:modified xsi:type="dcterms:W3CDTF">2023-09-20T10:52:47Z</dcterms:modified>
</cp:coreProperties>
</file>