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D8C50346-E211-418B-9D84-102B2FA7B5CE}" xr6:coauthVersionLast="47" xr6:coauthVersionMax="47" xr10:uidLastSave="{00000000-0000-0000-0000-000000000000}"/>
  <bookViews>
    <workbookView xWindow="10575" yWindow="1245" windowWidth="9885" windowHeight="1327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E11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I11" i="3" s="1"/>
  <c r="J15" i="3"/>
  <c r="J14" i="3" s="1"/>
  <c r="J13" i="3" s="1"/>
  <c r="J12" i="3" s="1"/>
  <c r="F16" i="3"/>
  <c r="K16" i="3" s="1"/>
  <c r="D19" i="3"/>
  <c r="D18" i="3" s="1"/>
  <c r="D17" i="3" s="1"/>
  <c r="E19" i="3"/>
  <c r="E18" i="3" s="1"/>
  <c r="E17" i="3" s="1"/>
  <c r="G19" i="3"/>
  <c r="G18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F21" i="3"/>
  <c r="K21" i="3"/>
  <c r="D22" i="3"/>
  <c r="E22" i="3"/>
  <c r="F22" i="3"/>
  <c r="G22" i="3"/>
  <c r="H22" i="3"/>
  <c r="I22" i="3"/>
  <c r="J22" i="3"/>
  <c r="K22" i="3"/>
  <c r="F23" i="3"/>
  <c r="K23" i="3"/>
  <c r="D16" i="2"/>
  <c r="D15" i="2" s="1"/>
  <c r="D14" i="2" s="1"/>
  <c r="E16" i="2"/>
  <c r="E15" i="2" s="1"/>
  <c r="E14" i="2" s="1"/>
  <c r="F16" i="2"/>
  <c r="K16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H18" i="2"/>
  <c r="F18" i="2" s="1"/>
  <c r="K18" i="2" s="1"/>
  <c r="I18" i="2"/>
  <c r="J18" i="2"/>
  <c r="F19" i="2"/>
  <c r="K19" i="2" s="1"/>
  <c r="F20" i="2"/>
  <c r="K20" i="2" s="1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H26" i="2"/>
  <c r="F26" i="2" s="1"/>
  <c r="K26" i="2" s="1"/>
  <c r="I26" i="2"/>
  <c r="J26" i="2"/>
  <c r="F27" i="2"/>
  <c r="K27" i="2" s="1"/>
  <c r="F28" i="2"/>
  <c r="K28" i="2" s="1"/>
  <c r="F29" i="2"/>
  <c r="K29" i="2"/>
  <c r="F30" i="2"/>
  <c r="K30" i="2"/>
  <c r="D32" i="2"/>
  <c r="E32" i="2"/>
  <c r="E31" i="2" s="1"/>
  <c r="G32" i="2"/>
  <c r="G31" i="2" s="1"/>
  <c r="H32" i="2"/>
  <c r="F32" i="2" s="1"/>
  <c r="K32" i="2" s="1"/>
  <c r="I32" i="2"/>
  <c r="J32" i="2"/>
  <c r="F33" i="2"/>
  <c r="K33" i="2" s="1"/>
  <c r="F34" i="2"/>
  <c r="K34" i="2" s="1"/>
  <c r="F35" i="2"/>
  <c r="K35" i="2"/>
  <c r="E36" i="2"/>
  <c r="D37" i="2"/>
  <c r="D36" i="2" s="1"/>
  <c r="E37" i="2"/>
  <c r="F37" i="2"/>
  <c r="K37" i="2" s="1"/>
  <c r="G37" i="2"/>
  <c r="G36" i="2" s="1"/>
  <c r="F36" i="2" s="1"/>
  <c r="K36" i="2" s="1"/>
  <c r="H37" i="2"/>
  <c r="H36" i="2" s="1"/>
  <c r="I37" i="2"/>
  <c r="I36" i="2" s="1"/>
  <c r="J37" i="2"/>
  <c r="J36" i="2" s="1"/>
  <c r="F38" i="2"/>
  <c r="K38" i="2"/>
  <c r="F39" i="2"/>
  <c r="K39" i="2" s="1"/>
  <c r="F40" i="2"/>
  <c r="K40" i="2" s="1"/>
  <c r="F41" i="2"/>
  <c r="K41" i="2"/>
  <c r="D43" i="2"/>
  <c r="D42" i="2" s="1"/>
  <c r="E43" i="2"/>
  <c r="E42" i="2" s="1"/>
  <c r="F43" i="2"/>
  <c r="K43" i="2" s="1"/>
  <c r="G43" i="2"/>
  <c r="G42" i="2" s="1"/>
  <c r="F42" i="2" s="1"/>
  <c r="K42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D45" i="2" s="1"/>
  <c r="E48" i="2"/>
  <c r="E47" i="2" s="1"/>
  <c r="E46" i="2" s="1"/>
  <c r="E45" i="2" s="1"/>
  <c r="G48" i="2"/>
  <c r="G47" i="2" s="1"/>
  <c r="H48" i="2"/>
  <c r="F48" i="2" s="1"/>
  <c r="K48" i="2" s="1"/>
  <c r="I48" i="2"/>
  <c r="I47" i="2" s="1"/>
  <c r="I46" i="2" s="1"/>
  <c r="I45" i="2" s="1"/>
  <c r="J48" i="2"/>
  <c r="J47" i="2" s="1"/>
  <c r="J46" i="2" s="1"/>
  <c r="J45" i="2" s="1"/>
  <c r="F49" i="2"/>
  <c r="K49" i="2" s="1"/>
  <c r="D52" i="2"/>
  <c r="D51" i="2" s="1"/>
  <c r="D50" i="2" s="1"/>
  <c r="E52" i="2"/>
  <c r="E51" i="2" s="1"/>
  <c r="E50" i="2" s="1"/>
  <c r="G52" i="2"/>
  <c r="G51" i="2" s="1"/>
  <c r="H52" i="2"/>
  <c r="H51" i="2" s="1"/>
  <c r="H50" i="2" s="1"/>
  <c r="I52" i="2"/>
  <c r="I51" i="2" s="1"/>
  <c r="I50" i="2" s="1"/>
  <c r="J52" i="2"/>
  <c r="J51" i="2" s="1"/>
  <c r="J50" i="2" s="1"/>
  <c r="F53" i="2"/>
  <c r="K53" i="2" s="1"/>
  <c r="D54" i="2"/>
  <c r="E54" i="2"/>
  <c r="G54" i="2"/>
  <c r="F54" i="2" s="1"/>
  <c r="K54" i="2" s="1"/>
  <c r="H54" i="2"/>
  <c r="I54" i="2"/>
  <c r="J54" i="2"/>
  <c r="F55" i="2"/>
  <c r="K55" i="2"/>
  <c r="D56" i="2"/>
  <c r="E56" i="2"/>
  <c r="F56" i="2"/>
  <c r="K56" i="2" s="1"/>
  <c r="G56" i="2"/>
  <c r="H56" i="2"/>
  <c r="I56" i="2"/>
  <c r="J56" i="2"/>
  <c r="F57" i="2"/>
  <c r="K57" i="2"/>
  <c r="D60" i="2"/>
  <c r="D59" i="2" s="1"/>
  <c r="D58" i="2" s="1"/>
  <c r="E60" i="2"/>
  <c r="E59" i="2" s="1"/>
  <c r="E58" i="2" s="1"/>
  <c r="G60" i="2"/>
  <c r="G59" i="2" s="1"/>
  <c r="H60" i="2"/>
  <c r="F60" i="2" s="1"/>
  <c r="K60" i="2" s="1"/>
  <c r="I60" i="2"/>
  <c r="I59" i="2" s="1"/>
  <c r="I58" i="2" s="1"/>
  <c r="J60" i="2"/>
  <c r="J59" i="2" s="1"/>
  <c r="J58" i="2" s="1"/>
  <c r="F61" i="2"/>
  <c r="K61" i="2" s="1"/>
  <c r="D62" i="2"/>
  <c r="E62" i="2"/>
  <c r="G62" i="2"/>
  <c r="F62" i="2" s="1"/>
  <c r="K62" i="2" s="1"/>
  <c r="H62" i="2"/>
  <c r="I62" i="2"/>
  <c r="J62" i="2"/>
  <c r="F63" i="2"/>
  <c r="K63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H27" i="1"/>
  <c r="F27" i="1" s="1"/>
  <c r="K27" i="1" s="1"/>
  <c r="I27" i="1"/>
  <c r="J27" i="1"/>
  <c r="F28" i="1"/>
  <c r="K28" i="1"/>
  <c r="F29" i="1"/>
  <c r="K29" i="1" s="1"/>
  <c r="F30" i="1"/>
  <c r="K30" i="1"/>
  <c r="F31" i="1"/>
  <c r="K31" i="1"/>
  <c r="D33" i="1"/>
  <c r="D32" i="1" s="1"/>
  <c r="E33" i="1"/>
  <c r="E32" i="1" s="1"/>
  <c r="G33" i="1"/>
  <c r="H33" i="1"/>
  <c r="F33" i="1" s="1"/>
  <c r="K33" i="1" s="1"/>
  <c r="I33" i="1"/>
  <c r="J33" i="1"/>
  <c r="F34" i="1"/>
  <c r="K34" i="1"/>
  <c r="F35" i="1"/>
  <c r="K35" i="1" s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 s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I46" i="1" s="1"/>
  <c r="J49" i="1"/>
  <c r="J48" i="1" s="1"/>
  <c r="J47" i="1" s="1"/>
  <c r="F50" i="1"/>
  <c r="K50" i="1"/>
  <c r="D53" i="1"/>
  <c r="D52" i="1" s="1"/>
  <c r="D51" i="1" s="1"/>
  <c r="E53" i="1"/>
  <c r="E52" i="1" s="1"/>
  <c r="E51" i="1" s="1"/>
  <c r="G53" i="1"/>
  <c r="G52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 s="1"/>
  <c r="D55" i="1"/>
  <c r="E55" i="1"/>
  <c r="G55" i="1"/>
  <c r="F55" i="1" s="1"/>
  <c r="K55" i="1" s="1"/>
  <c r="H55" i="1"/>
  <c r="I55" i="1"/>
  <c r="J55" i="1"/>
  <c r="F56" i="1"/>
  <c r="K56" i="1"/>
  <c r="F57" i="1"/>
  <c r="K57" i="1"/>
  <c r="F58" i="1"/>
  <c r="K58" i="1"/>
  <c r="D61" i="1"/>
  <c r="D60" i="1" s="1"/>
  <c r="D59" i="1" s="1"/>
  <c r="E61" i="1"/>
  <c r="E60" i="1" s="1"/>
  <c r="E59" i="1" s="1"/>
  <c r="G61" i="1"/>
  <c r="F61" i="1" s="1"/>
  <c r="K61" i="1" s="1"/>
  <c r="H61" i="1"/>
  <c r="H60" i="1" s="1"/>
  <c r="H59" i="1" s="1"/>
  <c r="I61" i="1"/>
  <c r="I60" i="1" s="1"/>
  <c r="I59" i="1" s="1"/>
  <c r="J61" i="1"/>
  <c r="J60" i="1" s="1"/>
  <c r="J59" i="1" s="1"/>
  <c r="F62" i="1"/>
  <c r="K62" i="1" s="1"/>
  <c r="F63" i="1"/>
  <c r="K63" i="1"/>
  <c r="F64" i="1"/>
  <c r="K64" i="1"/>
  <c r="D65" i="1"/>
  <c r="E65" i="1"/>
  <c r="G65" i="1"/>
  <c r="F65" i="1" s="1"/>
  <c r="K65" i="1" s="1"/>
  <c r="H65" i="1"/>
  <c r="I65" i="1"/>
  <c r="J65" i="1"/>
  <c r="F66" i="1"/>
  <c r="K66" i="1"/>
  <c r="F67" i="1"/>
  <c r="K67" i="1" s="1"/>
  <c r="F18" i="3" l="1"/>
  <c r="K18" i="3" s="1"/>
  <c r="G17" i="3"/>
  <c r="F17" i="3" s="1"/>
  <c r="K17" i="3" s="1"/>
  <c r="J11" i="3"/>
  <c r="H11" i="3"/>
  <c r="D11" i="3"/>
  <c r="F19" i="3"/>
  <c r="K19" i="3" s="1"/>
  <c r="G14" i="3"/>
  <c r="F47" i="2"/>
  <c r="K47" i="2" s="1"/>
  <c r="G46" i="2"/>
  <c r="F31" i="2"/>
  <c r="K31" i="2" s="1"/>
  <c r="E13" i="2"/>
  <c r="E12" i="2" s="1"/>
  <c r="E11" i="2" s="1"/>
  <c r="D31" i="2"/>
  <c r="D13" i="2" s="1"/>
  <c r="D12" i="2" s="1"/>
  <c r="D11" i="2" s="1"/>
  <c r="G58" i="2"/>
  <c r="F51" i="2"/>
  <c r="K51" i="2" s="1"/>
  <c r="G50" i="2"/>
  <c r="F50" i="2" s="1"/>
  <c r="K50" i="2" s="1"/>
  <c r="I13" i="2"/>
  <c r="I12" i="2" s="1"/>
  <c r="I11" i="2" s="1"/>
  <c r="J31" i="2"/>
  <c r="J13" i="2" s="1"/>
  <c r="J12" i="2" s="1"/>
  <c r="J11" i="2" s="1"/>
  <c r="H13" i="2"/>
  <c r="H12" i="2" s="1"/>
  <c r="I31" i="2"/>
  <c r="F15" i="2"/>
  <c r="K15" i="2" s="1"/>
  <c r="G14" i="2"/>
  <c r="H59" i="2"/>
  <c r="H58" i="2" s="1"/>
  <c r="F52" i="2"/>
  <c r="K52" i="2" s="1"/>
  <c r="H47" i="2"/>
  <c r="H46" i="2" s="1"/>
  <c r="H45" i="2" s="1"/>
  <c r="H31" i="2"/>
  <c r="G22" i="2"/>
  <c r="D14" i="1"/>
  <c r="D13" i="1" s="1"/>
  <c r="J46" i="1"/>
  <c r="J32" i="1"/>
  <c r="J14" i="1"/>
  <c r="E14" i="1"/>
  <c r="D46" i="1"/>
  <c r="H14" i="1"/>
  <c r="H13" i="1" s="1"/>
  <c r="E46" i="1"/>
  <c r="I32" i="1"/>
  <c r="I14" i="1" s="1"/>
  <c r="I13" i="1" s="1"/>
  <c r="H46" i="1"/>
  <c r="F52" i="1"/>
  <c r="K52" i="1" s="1"/>
  <c r="G51" i="1"/>
  <c r="F51" i="1" s="1"/>
  <c r="K51" i="1" s="1"/>
  <c r="G32" i="1"/>
  <c r="H32" i="1"/>
  <c r="G48" i="1"/>
  <c r="F53" i="1"/>
  <c r="K53" i="1" s="1"/>
  <c r="G60" i="1"/>
  <c r="G43" i="1"/>
  <c r="F43" i="1" s="1"/>
  <c r="K43" i="1" s="1"/>
  <c r="G37" i="1"/>
  <c r="F37" i="1" s="1"/>
  <c r="K37" i="1" s="1"/>
  <c r="G16" i="1"/>
  <c r="G23" i="1"/>
  <c r="F14" i="3" l="1"/>
  <c r="K14" i="3" s="1"/>
  <c r="G13" i="3"/>
  <c r="F46" i="2"/>
  <c r="K46" i="2" s="1"/>
  <c r="G45" i="2"/>
  <c r="F45" i="2" s="1"/>
  <c r="K45" i="2" s="1"/>
  <c r="F14" i="2"/>
  <c r="K14" i="2" s="1"/>
  <c r="F58" i="2"/>
  <c r="K58" i="2" s="1"/>
  <c r="F59" i="2"/>
  <c r="K59" i="2" s="1"/>
  <c r="F22" i="2"/>
  <c r="K22" i="2" s="1"/>
  <c r="G21" i="2"/>
  <c r="F21" i="2" s="1"/>
  <c r="K21" i="2" s="1"/>
  <c r="H11" i="2"/>
  <c r="I11" i="1"/>
  <c r="I12" i="1"/>
  <c r="G59" i="1"/>
  <c r="F59" i="1" s="1"/>
  <c r="K59" i="1" s="1"/>
  <c r="F60" i="1"/>
  <c r="K60" i="1" s="1"/>
  <c r="F48" i="1"/>
  <c r="K48" i="1" s="1"/>
  <c r="G47" i="1"/>
  <c r="F23" i="1"/>
  <c r="K23" i="1" s="1"/>
  <c r="G22" i="1"/>
  <c r="F22" i="1" s="1"/>
  <c r="K22" i="1" s="1"/>
  <c r="F32" i="1"/>
  <c r="K32" i="1" s="1"/>
  <c r="D11" i="1"/>
  <c r="D12" i="1"/>
  <c r="J13" i="1"/>
  <c r="H11" i="1"/>
  <c r="H12" i="1"/>
  <c r="F16" i="1"/>
  <c r="K16" i="1" s="1"/>
  <c r="G15" i="1"/>
  <c r="E13" i="1"/>
  <c r="F13" i="3" l="1"/>
  <c r="K13" i="3" s="1"/>
  <c r="G12" i="3"/>
  <c r="G13" i="2"/>
  <c r="F15" i="1"/>
  <c r="K15" i="1" s="1"/>
  <c r="G14" i="1"/>
  <c r="E11" i="1"/>
  <c r="E12" i="1"/>
  <c r="F47" i="1"/>
  <c r="K47" i="1" s="1"/>
  <c r="G46" i="1"/>
  <c r="F46" i="1" s="1"/>
  <c r="K46" i="1" s="1"/>
  <c r="J12" i="1"/>
  <c r="J11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<sst xmlns="http://schemas.openxmlformats.org/spreadsheetml/2006/main" count="444" uniqueCount="227">
  <si>
    <t>CENTRALIZAT</t>
  </si>
  <si>
    <t xml:space="preserve"> Anexa 12</t>
  </si>
  <si>
    <t>Cont de executie - Venituri - Bugetul local</t>
  </si>
  <si>
    <t>Trimestrul: 4,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</si>
  <si>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</si>
  <si>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</si>
  <si>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</si>
  <si>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</si>
  <si>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</si>
  <si>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</si>
  <si>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</si>
  <si>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</si>
  <si>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</si>
  <si>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</si>
  <si>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</si>
  <si>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</si>
  <si>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</si>
  <si>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</si>
  <si>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</si>
  <si>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</si>
  <si>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</si>
  <si>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</si>
  <si>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</si>
  <si>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</si>
  <si>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</si>
  <si>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</si>
  <si>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</si>
  <si>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</si>
  <si>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</si>
  <si>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</si>
  <si>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</si>
  <si>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</si>
  <si>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</si>
  <si>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</si>
  <si>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</si>
  <si>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</si>
  <si>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</si>
  <si>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</si>
  <si>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</si>
  <si>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</si>
  <si>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</si>
  <si>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</si>
  <si>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</si>
  <si>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</si>
  <si>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</si>
  <si>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</si>
  <si>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</si>
  <si>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</si>
  <si>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</si>
  <si>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</si>
  <si>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</si>
  <si>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</si>
  <si>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</si>
  <si>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</si>
  <si>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</si>
  <si>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</si>
  <si>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</si>
  <si>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</si>
  <si>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</si>
  <si>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</si>
  <si>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</si>
  <si>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</si>
  <si>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</si>
  <si>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</si>
  <si>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</si>
  <si>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</si>
  <si>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</si>
  <si>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</si>
  <si>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</si>
  <si>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</si>
  <si>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</si>
  <si>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</si>
  <si>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</si>
  <si>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</si>
  <si>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</si>
  <si>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</si>
  <si>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</si>
  <si>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</si>
  <si>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</si>
  <si>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</si>
  <si>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</si>
  <si>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</si>
  <si>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</si>
  <si>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</si>
  <si>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</si>
  <si>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</si>
  <si>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</si>
  <si>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</si>
  <si>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</si>
  <si>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</si>
  <si>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</si>
  <si>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</si>
  <si>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</si>
  <si>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</si>
  <si>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</si>
  <si>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</si>
  <si>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</si>
  <si>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</si>
  <si>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</si>
  <si>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</si>
  <si>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</si>
  <si>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</si>
  <si>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</si>
  <si>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</si>
  <si>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</si>
  <si>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</si>
  <si>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</si>
  <si>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</si>
  <si>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</si>
  <si>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</si>
  <si>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</si>
  <si>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</si>
  <si>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</si>
  <si>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</si>
  <si>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</si>
  <si>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</si>
  <si>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</si>
  <si>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</si>
  <si>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</si>
  <si>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</si>
  <si>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</si>
  <si>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</si>
  <si>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</si>
  <si>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</si>
  <si>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</si>
  <si>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</si>
  <si>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</si>
  <si>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</si>
  <si>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</si>
  <si>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</si>
  <si>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</si>
  <si>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</si>
  <si>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</si>
  <si>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</si>
  <si>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</si>
  <si>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</si>
  <si>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</si>
  <si>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</si>
  <si>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</si>
  <si>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</si>
  <si>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</si>
  <si>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</si>
  <si>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</si>
  <si>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</si>
  <si>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</si>
  <si>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</si>
  <si>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</si>
  <si>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</si>
  <si>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</si>
  <si>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</si>
  <si>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</si>
  <si>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</si>
  <si>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</si>
  <si>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</si>
  <si>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</si>
  <si>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</si>
  <si>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</si>
  <si>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</si>
  <si>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</si>
  <si>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</si>
  <si>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</si>
  <si>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</si>
  <si>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</si>
  <si>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</si>
  <si>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</si>
  <si>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</si>
  <si>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</si>
  <si>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</si>
  <si>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</si>
  <si>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</si>
  <si>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</si>
  <si>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</si>
  <si>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</si>
  <si>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</si>
  <si>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</si>
  <si>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</si>
  <si>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</si>
  <si>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</si>
  <si>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</si>
  <si>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</si>
  <si>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</si>
  <si>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</si>
  <si>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</si>
  <si>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</si>
  <si>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222</t>
  </si>
  <si>
    <t>Sume alocate din bugetul ANCPI pentru finanţarea lucrărilor de înregistrare sistematică din cadrul Programului naţional de cadastru şi carte funciară</t>
  </si>
  <si>
    <t>43.02.34</t>
  </si>
  <si>
    <t>227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</si>
  <si>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</si>
  <si>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</si>
  <si>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</si>
  <si>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LASTUN CERULENTIU</t>
  </si>
  <si>
    <t>.</t>
  </si>
  <si>
    <t>CONTABIL,</t>
  </si>
  <si>
    <t>SOPU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</si>
  <si>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</si>
  <si>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</si>
  <si>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</si>
  <si>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</si>
  <si>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</si>
  <si>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</si>
  <si>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</si>
  <si>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</si>
  <si>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</si>
  <si>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</si>
  <si>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58</t>
  </si>
  <si>
    <t>67</t>
  </si>
  <si>
    <t>82</t>
  </si>
  <si>
    <t>83</t>
  </si>
  <si>
    <t>89</t>
  </si>
  <si>
    <t>93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</si>
  <si>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</si>
  <si>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</si>
  <si>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</si>
  <si>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</si>
  <si>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</si>
  <si>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</si>
  <si>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</si>
  <si>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121</t>
  </si>
  <si>
    <t>152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</si>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</sst>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D13+D59</f>
        <v>4294781</v>
      </c>
      <c r="E11" s="11">
        <f>E13+E59</f>
        <v>5887050</v>
      </c>
      <c r="F11" s="11">
        <f>G11+H11</f>
        <v>5976261</v>
      </c>
      <c r="G11" s="11">
        <f>G13+G59</f>
        <v>1244203</v>
      </c>
      <c r="H11" s="11">
        <f>H13+H59</f>
        <v>4732058</v>
      </c>
      <c r="I11" s="11">
        <f>I13+I59</f>
        <v>4793807</v>
      </c>
      <c r="J11" s="11">
        <f>J13+J59</f>
        <v>0</v>
      </c>
      <c r="K11" s="11">
        <f>F11-I11-J11</f>
        <v>1182454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682781</v>
      </c>
      <c r="E12" s="11">
        <f>E13-E33</f>
        <v>742790</v>
      </c>
      <c r="F12" s="11">
        <f>G12+H12</f>
        <v>1956283</v>
      </c>
      <c r="G12" s="11">
        <f>G13-G33</f>
        <v>1244203</v>
      </c>
      <c r="H12" s="11">
        <f>H13-H33</f>
        <v>712080</v>
      </c>
      <c r="I12" s="11">
        <f>I13-I33</f>
        <v>773829</v>
      </c>
      <c r="J12" s="11">
        <f>J13-J33</f>
        <v>0</v>
      </c>
      <c r="K12" s="11">
        <f>F12-I12-J12</f>
        <v>1182454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2639781</v>
      </c>
      <c r="E13" s="11">
        <f>E14+E46</f>
        <v>3358790</v>
      </c>
      <c r="F13" s="11">
        <f>G13+H13</f>
        <v>4552803</v>
      </c>
      <c r="G13" s="11">
        <f>G14+G46</f>
        <v>1244203</v>
      </c>
      <c r="H13" s="11">
        <f>H14+H46</f>
        <v>3308600</v>
      </c>
      <c r="I13" s="11">
        <f>I14+I46</f>
        <v>3370349</v>
      </c>
      <c r="J13" s="11">
        <f>J14+J46</f>
        <v>0</v>
      </c>
      <c r="K13" s="11">
        <f>F13-I13-J13</f>
        <v>1182454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D15+D22+D32+D43</f>
        <v>2478000</v>
      </c>
      <c r="E14" s="11">
        <f>E15+E22+E32+E43</f>
        <v>3150310</v>
      </c>
      <c r="F14" s="11">
        <f>G14+H14</f>
        <v>3442853</v>
      </c>
      <c r="G14" s="11">
        <f>G15+G22+G32+G43</f>
        <v>331714</v>
      </c>
      <c r="H14" s="11">
        <f>H15+H22+H32+H43</f>
        <v>3111139</v>
      </c>
      <c r="I14" s="11">
        <f>I15+I22+I32+I43</f>
        <v>3130284</v>
      </c>
      <c r="J14" s="11">
        <f>J15+J22+J32+J43</f>
        <v>0</v>
      </c>
      <c r="K14" s="11">
        <f>F14-I14-J14</f>
        <v>312569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289000</v>
      </c>
      <c r="E15" s="11">
        <f>+E16</f>
        <v>286085</v>
      </c>
      <c r="F15" s="11">
        <f>G15+H15</f>
        <v>284691</v>
      </c>
      <c r="G15" s="11">
        <f>+G16</f>
        <v>0</v>
      </c>
      <c r="H15" s="11">
        <f>+H16</f>
        <v>284691</v>
      </c>
      <c r="I15" s="11">
        <f>+I16</f>
        <v>284691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289000</v>
      </c>
      <c r="E16" s="11">
        <f>E17+E19</f>
        <v>286085</v>
      </c>
      <c r="F16" s="11">
        <f>G16+H16</f>
        <v>284691</v>
      </c>
      <c r="G16" s="11">
        <f>G17+G19</f>
        <v>0</v>
      </c>
      <c r="H16" s="11">
        <f>H17+H19</f>
        <v>284691</v>
      </c>
      <c r="I16" s="11">
        <f>I17+I19</f>
        <v>284691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3000</v>
      </c>
      <c r="E17" s="11">
        <f>+E18</f>
        <v>3085</v>
      </c>
      <c r="F17" s="11">
        <f>G17+H17</f>
        <v>3085</v>
      </c>
      <c r="G17" s="11">
        <f>+G18</f>
        <v>0</v>
      </c>
      <c r="H17" s="11">
        <f>+H18</f>
        <v>3085</v>
      </c>
      <c r="I17" s="11">
        <f>+I18</f>
        <v>3085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3000</v>
      </c>
      <c r="E18" s="11">
        <v>3085</v>
      </c>
      <c r="F18" s="11">
        <f>G18+H18</f>
        <v>3085</v>
      </c>
      <c r="G18" s="11">
        <v>0</v>
      </c>
      <c r="H18" s="11">
        <v>3085</v>
      </c>
      <c r="I18" s="11">
        <v>3085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286000</v>
      </c>
      <c r="E19" s="11">
        <f>E20+E21</f>
        <v>283000</v>
      </c>
      <c r="F19" s="11">
        <f>G19+H19</f>
        <v>281606</v>
      </c>
      <c r="G19" s="11">
        <f>G20+G21</f>
        <v>0</v>
      </c>
      <c r="H19" s="11">
        <f>H20+H21</f>
        <v>281606</v>
      </c>
      <c r="I19" s="11">
        <f>I20+I21</f>
        <v>281606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144000</v>
      </c>
      <c r="E20" s="11">
        <v>140000</v>
      </c>
      <c r="F20" s="11">
        <f>G20+H20</f>
        <v>131085</v>
      </c>
      <c r="G20" s="11">
        <v>0</v>
      </c>
      <c r="H20" s="11">
        <v>131085</v>
      </c>
      <c r="I20" s="11">
        <v>131085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142000</v>
      </c>
      <c r="E21" s="11">
        <v>143000</v>
      </c>
      <c r="F21" s="11">
        <f>G21+H21</f>
        <v>150521</v>
      </c>
      <c r="G21" s="11">
        <v>0</v>
      </c>
      <c r="H21" s="11">
        <v>150521</v>
      </c>
      <c r="I21" s="11">
        <v>150521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193000</v>
      </c>
      <c r="E22" s="11">
        <f>E23</f>
        <v>203010</v>
      </c>
      <c r="F22" s="11">
        <f>G22+H22</f>
        <v>432885</v>
      </c>
      <c r="G22" s="11">
        <f>G23</f>
        <v>260733</v>
      </c>
      <c r="H22" s="11">
        <f>H23</f>
        <v>172152</v>
      </c>
      <c r="I22" s="11">
        <f>I23</f>
        <v>197979</v>
      </c>
      <c r="J22" s="11">
        <f>J23</f>
        <v>0</v>
      </c>
      <c r="K22" s="11">
        <f>F22-I22-J22</f>
        <v>234906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193000</v>
      </c>
      <c r="E23" s="11">
        <f>E24+E27+E31</f>
        <v>203010</v>
      </c>
      <c r="F23" s="11">
        <f>G23+H23</f>
        <v>432885</v>
      </c>
      <c r="G23" s="11">
        <f>G24+G27+G31</f>
        <v>260733</v>
      </c>
      <c r="H23" s="11">
        <f>H24+H27+H31</f>
        <v>172152</v>
      </c>
      <c r="I23" s="11">
        <f>I24+I27+I31</f>
        <v>197979</v>
      </c>
      <c r="J23" s="11">
        <f>J24+J27+J31</f>
        <v>0</v>
      </c>
      <c r="K23" s="11">
        <f>F23-I23-J23</f>
        <v>234906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40000</v>
      </c>
      <c r="E24" s="11">
        <f>E25+E26</f>
        <v>50010</v>
      </c>
      <c r="F24" s="11">
        <f>G24+H24</f>
        <v>102499</v>
      </c>
      <c r="G24" s="11">
        <f>G25+G26</f>
        <v>57004</v>
      </c>
      <c r="H24" s="11">
        <f>H25+H26</f>
        <v>45495</v>
      </c>
      <c r="I24" s="11">
        <f>I25+I26</f>
        <v>50928</v>
      </c>
      <c r="J24" s="11">
        <f>J25+J26</f>
        <v>0</v>
      </c>
      <c r="K24" s="11">
        <f>F24-I24-J24</f>
        <v>51571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20000</v>
      </c>
      <c r="E25" s="11">
        <v>20000</v>
      </c>
      <c r="F25" s="11">
        <f>G25+H25</f>
        <v>30366</v>
      </c>
      <c r="G25" s="11">
        <v>11218</v>
      </c>
      <c r="H25" s="11">
        <v>19148</v>
      </c>
      <c r="I25" s="11">
        <v>20894</v>
      </c>
      <c r="J25" s="11">
        <v>0</v>
      </c>
      <c r="K25" s="11">
        <f>F25-I25-J25</f>
        <v>9472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20000</v>
      </c>
      <c r="E26" s="11">
        <v>30010</v>
      </c>
      <c r="F26" s="11">
        <f>G26+H26</f>
        <v>72133</v>
      </c>
      <c r="G26" s="11">
        <v>45786</v>
      </c>
      <c r="H26" s="11">
        <v>26347</v>
      </c>
      <c r="I26" s="11">
        <v>30034</v>
      </c>
      <c r="J26" s="11">
        <v>0</v>
      </c>
      <c r="K26" s="11">
        <f>F26-I26-J26</f>
        <v>42099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148000</v>
      </c>
      <c r="E27" s="11">
        <f>E28+E29+E30</f>
        <v>148000</v>
      </c>
      <c r="F27" s="11">
        <f>G27+H27</f>
        <v>329003</v>
      </c>
      <c r="G27" s="11">
        <f>G28+G29+G30</f>
        <v>203729</v>
      </c>
      <c r="H27" s="11">
        <f>H28+H29+H30</f>
        <v>125274</v>
      </c>
      <c r="I27" s="11">
        <f>I28+I29+I30</f>
        <v>145668</v>
      </c>
      <c r="J27" s="11">
        <f>J28+J29+J30</f>
        <v>0</v>
      </c>
      <c r="K27" s="11">
        <f>F27-I27-J27</f>
        <v>183335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40000</v>
      </c>
      <c r="E28" s="11">
        <v>40000</v>
      </c>
      <c r="F28" s="11">
        <f>G28+H28</f>
        <v>87775</v>
      </c>
      <c r="G28" s="11">
        <v>49223</v>
      </c>
      <c r="H28" s="11">
        <v>38552</v>
      </c>
      <c r="I28" s="11">
        <v>45327</v>
      </c>
      <c r="J28" s="11">
        <v>0</v>
      </c>
      <c r="K28" s="11">
        <f>F28-I28-J28</f>
        <v>42448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8000</v>
      </c>
      <c r="E29" s="11">
        <v>8000</v>
      </c>
      <c r="F29" s="11">
        <f>G29+H29</f>
        <v>20638</v>
      </c>
      <c r="G29" s="11">
        <v>15547</v>
      </c>
      <c r="H29" s="11">
        <v>5091</v>
      </c>
      <c r="I29" s="11">
        <v>6471</v>
      </c>
      <c r="J29" s="11">
        <v>0</v>
      </c>
      <c r="K29" s="11">
        <f>F29-I29-J29</f>
        <v>14167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100000</v>
      </c>
      <c r="E30" s="11">
        <v>100000</v>
      </c>
      <c r="F30" s="11">
        <f>G30+H30</f>
        <v>220590</v>
      </c>
      <c r="G30" s="11">
        <v>138959</v>
      </c>
      <c r="H30" s="11">
        <v>81631</v>
      </c>
      <c r="I30" s="11">
        <v>93870</v>
      </c>
      <c r="J30" s="11">
        <v>0</v>
      </c>
      <c r="K30" s="11">
        <f>F30-I30-J30</f>
        <v>126720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5000</v>
      </c>
      <c r="E31" s="11">
        <v>5000</v>
      </c>
      <c r="F31" s="11">
        <f>G31+H31</f>
        <v>1383</v>
      </c>
      <c r="G31" s="11">
        <v>0</v>
      </c>
      <c r="H31" s="11">
        <v>1383</v>
      </c>
      <c r="I31" s="11">
        <v>1383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1986000</v>
      </c>
      <c r="E32" s="11">
        <f>E33+E37</f>
        <v>2650386</v>
      </c>
      <c r="F32" s="11">
        <f>G32+H32</f>
        <v>2713839</v>
      </c>
      <c r="G32" s="11">
        <f>G33+G37</f>
        <v>70981</v>
      </c>
      <c r="H32" s="11">
        <f>H33+H37</f>
        <v>2642858</v>
      </c>
      <c r="I32" s="11">
        <f>I33+I37</f>
        <v>2636176</v>
      </c>
      <c r="J32" s="11">
        <f>J33+J37</f>
        <v>0</v>
      </c>
      <c r="K32" s="11">
        <f>F32-I32-J32</f>
        <v>77663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1957000</v>
      </c>
      <c r="E33" s="11">
        <f>+E34+E35+E36</f>
        <v>2616000</v>
      </c>
      <c r="F33" s="11">
        <f>G33+H33</f>
        <v>2596520</v>
      </c>
      <c r="G33" s="11">
        <f>+G34+G35+G36</f>
        <v>0</v>
      </c>
      <c r="H33" s="11">
        <f>+H34+H35+H36</f>
        <v>2596520</v>
      </c>
      <c r="I33" s="11">
        <f>+I34+I35+I36</f>
        <v>2596520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733000</v>
      </c>
      <c r="E34" s="11">
        <v>559000</v>
      </c>
      <c r="F34" s="11">
        <f>G34+H34</f>
        <v>539520</v>
      </c>
      <c r="G34" s="11">
        <v>0</v>
      </c>
      <c r="H34" s="11">
        <v>539520</v>
      </c>
      <c r="I34" s="11">
        <v>539520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10000</v>
      </c>
      <c r="F35" s="11">
        <f>G35+H35</f>
        <v>10000</v>
      </c>
      <c r="G35" s="11">
        <v>0</v>
      </c>
      <c r="H35" s="11">
        <v>10000</v>
      </c>
      <c r="I35" s="11">
        <v>10000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1214000</v>
      </c>
      <c r="E36" s="11">
        <v>2047000</v>
      </c>
      <c r="F36" s="11">
        <f>G36+H36</f>
        <v>2047000</v>
      </c>
      <c r="G36" s="11">
        <v>0</v>
      </c>
      <c r="H36" s="11">
        <v>2047000</v>
      </c>
      <c r="I36" s="11">
        <v>2047000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D38+D41+D42</f>
        <v>29000</v>
      </c>
      <c r="E37" s="11">
        <f>E38+E41+E42</f>
        <v>34386</v>
      </c>
      <c r="F37" s="11">
        <f>G37+H37</f>
        <v>117319</v>
      </c>
      <c r="G37" s="11">
        <f>G38+G41+G42</f>
        <v>70981</v>
      </c>
      <c r="H37" s="11">
        <f>H38+H41+H42</f>
        <v>46338</v>
      </c>
      <c r="I37" s="11">
        <f>I38+I41+I42</f>
        <v>39656</v>
      </c>
      <c r="J37" s="11">
        <f>J38+J41+J42</f>
        <v>0</v>
      </c>
      <c r="K37" s="11">
        <f>F37-I37-J37</f>
        <v>77663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26000</v>
      </c>
      <c r="E38" s="11">
        <f>E39+E40</f>
        <v>31185</v>
      </c>
      <c r="F38" s="11">
        <f>G38+H38</f>
        <v>114684</v>
      </c>
      <c r="G38" s="11">
        <f>G39+G40</f>
        <v>70670</v>
      </c>
      <c r="H38" s="11">
        <f>H39+H40</f>
        <v>44014</v>
      </c>
      <c r="I38" s="11">
        <f>I39+I40</f>
        <v>37225</v>
      </c>
      <c r="J38" s="11">
        <f>J39+J40</f>
        <v>0</v>
      </c>
      <c r="K38" s="11">
        <f>F38-I38-J38</f>
        <v>77459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25000</v>
      </c>
      <c r="E39" s="11">
        <v>30185</v>
      </c>
      <c r="F39" s="11">
        <f>G39+H39</f>
        <v>112836</v>
      </c>
      <c r="G39" s="11">
        <v>70231</v>
      </c>
      <c r="H39" s="11">
        <v>42605</v>
      </c>
      <c r="I39" s="11">
        <v>36137</v>
      </c>
      <c r="J39" s="11">
        <v>0</v>
      </c>
      <c r="K39" s="11">
        <f>F39-I39-J39</f>
        <v>76699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1000</v>
      </c>
      <c r="E40" s="11">
        <v>1000</v>
      </c>
      <c r="F40" s="11">
        <f>G40+H40</f>
        <v>1848</v>
      </c>
      <c r="G40" s="11">
        <v>439</v>
      </c>
      <c r="H40" s="11">
        <v>1409</v>
      </c>
      <c r="I40" s="11">
        <v>1088</v>
      </c>
      <c r="J40" s="11">
        <v>0</v>
      </c>
      <c r="K40" s="11">
        <f>F40-I40-J40</f>
        <v>760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2000</v>
      </c>
      <c r="E41" s="11">
        <v>2000</v>
      </c>
      <c r="F41" s="11">
        <f>G41+H41</f>
        <v>1150</v>
      </c>
      <c r="G41" s="11">
        <v>0</v>
      </c>
      <c r="H41" s="11">
        <v>1150</v>
      </c>
      <c r="I41" s="11">
        <v>1150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1201</v>
      </c>
      <c r="F42" s="11">
        <f>G42+H42</f>
        <v>1485</v>
      </c>
      <c r="G42" s="11">
        <v>311</v>
      </c>
      <c r="H42" s="11">
        <v>1174</v>
      </c>
      <c r="I42" s="11">
        <v>1281</v>
      </c>
      <c r="J42" s="11">
        <v>0</v>
      </c>
      <c r="K42" s="11">
        <f>F42-I42-J42</f>
        <v>204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10000</v>
      </c>
      <c r="E43" s="11">
        <f>E44</f>
        <v>10829</v>
      </c>
      <c r="F43" s="11">
        <f>G43+H43</f>
        <v>11438</v>
      </c>
      <c r="G43" s="11">
        <f>G44</f>
        <v>0</v>
      </c>
      <c r="H43" s="11">
        <f>H44</f>
        <v>11438</v>
      </c>
      <c r="I43" s="11">
        <f>I44</f>
        <v>11438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10829</v>
      </c>
      <c r="F44" s="11">
        <f>G44+H44</f>
        <v>11438</v>
      </c>
      <c r="G44" s="11">
        <f>G45</f>
        <v>0</v>
      </c>
      <c r="H44" s="11">
        <f>H45</f>
        <v>11438</v>
      </c>
      <c r="I44" s="11">
        <f>I45</f>
        <v>11438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10000</v>
      </c>
      <c r="E45" s="11">
        <v>10829</v>
      </c>
      <c r="F45" s="11">
        <f>G45+H45</f>
        <v>11438</v>
      </c>
      <c r="G45" s="11">
        <v>0</v>
      </c>
      <c r="H45" s="11">
        <v>11438</v>
      </c>
      <c r="I45" s="11">
        <v>11438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161781</v>
      </c>
      <c r="E46" s="11">
        <f>E47+E51</f>
        <v>208480</v>
      </c>
      <c r="F46" s="11">
        <f>G46+H46</f>
        <v>1109950</v>
      </c>
      <c r="G46" s="11">
        <f>G47+G51</f>
        <v>912489</v>
      </c>
      <c r="H46" s="11">
        <f>H47+H51</f>
        <v>197461</v>
      </c>
      <c r="I46" s="11">
        <f>I47+I51</f>
        <v>240065</v>
      </c>
      <c r="J46" s="11">
        <f>J47+J51</f>
        <v>0</v>
      </c>
      <c r="K46" s="11">
        <f>F46-I46-J46</f>
        <v>869885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15000</v>
      </c>
      <c r="E47" s="11">
        <f>E48</f>
        <v>43014</v>
      </c>
      <c r="F47" s="11">
        <f>G47+H47</f>
        <v>72799</v>
      </c>
      <c r="G47" s="11">
        <f>G48</f>
        <v>39345</v>
      </c>
      <c r="H47" s="11">
        <f>H48</f>
        <v>33454</v>
      </c>
      <c r="I47" s="11">
        <f>I48</f>
        <v>46928</v>
      </c>
      <c r="J47" s="11">
        <f>J48</f>
        <v>0</v>
      </c>
      <c r="K47" s="11">
        <f>F47-I47-J47</f>
        <v>25871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15000</v>
      </c>
      <c r="E48" s="11">
        <f>+E49</f>
        <v>43014</v>
      </c>
      <c r="F48" s="11">
        <f>G48+H48</f>
        <v>72799</v>
      </c>
      <c r="G48" s="11">
        <f>+G49</f>
        <v>39345</v>
      </c>
      <c r="H48" s="11">
        <f>+H49</f>
        <v>33454</v>
      </c>
      <c r="I48" s="11">
        <f>+I49</f>
        <v>46928</v>
      </c>
      <c r="J48" s="11">
        <f>+J49</f>
        <v>0</v>
      </c>
      <c r="K48" s="11">
        <f>F48-I48-J48</f>
        <v>25871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15000</v>
      </c>
      <c r="E49" s="11">
        <f>+E50</f>
        <v>43014</v>
      </c>
      <c r="F49" s="11">
        <f>G49+H49</f>
        <v>72799</v>
      </c>
      <c r="G49" s="11">
        <f>+G50</f>
        <v>39345</v>
      </c>
      <c r="H49" s="11">
        <f>+H50</f>
        <v>33454</v>
      </c>
      <c r="I49" s="11">
        <f>+I50</f>
        <v>46928</v>
      </c>
      <c r="J49" s="11">
        <f>+J50</f>
        <v>0</v>
      </c>
      <c r="K49" s="11">
        <f>F49-I49-J49</f>
        <v>25871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15000</v>
      </c>
      <c r="E50" s="11">
        <v>43014</v>
      </c>
      <c r="F50" s="11">
        <f>G50+H50</f>
        <v>72799</v>
      </c>
      <c r="G50" s="11">
        <v>39345</v>
      </c>
      <c r="H50" s="11">
        <v>33454</v>
      </c>
      <c r="I50" s="11">
        <v>46928</v>
      </c>
      <c r="J50" s="11">
        <v>0</v>
      </c>
      <c r="K50" s="11">
        <f>F50-I50-J50</f>
        <v>25871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</f>
        <v>146781</v>
      </c>
      <c r="E51" s="11">
        <f>+E52+E55</f>
        <v>165466</v>
      </c>
      <c r="F51" s="11">
        <f>G51+H51</f>
        <v>1037151</v>
      </c>
      <c r="G51" s="11">
        <f>+G52+G55</f>
        <v>873144</v>
      </c>
      <c r="H51" s="11">
        <f>+H52+H55</f>
        <v>164007</v>
      </c>
      <c r="I51" s="11">
        <f>+I52+I55</f>
        <v>193137</v>
      </c>
      <c r="J51" s="11">
        <f>+J52+J55</f>
        <v>0</v>
      </c>
      <c r="K51" s="11">
        <f>F51-I51-J51</f>
        <v>844014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76781</v>
      </c>
      <c r="E52" s="11">
        <f>E53</f>
        <v>85466</v>
      </c>
      <c r="F52" s="11">
        <f>G52+H52</f>
        <v>907811</v>
      </c>
      <c r="G52" s="11">
        <f>G53</f>
        <v>822570</v>
      </c>
      <c r="H52" s="11">
        <f>H53</f>
        <v>85241</v>
      </c>
      <c r="I52" s="11">
        <f>I53</f>
        <v>91645</v>
      </c>
      <c r="J52" s="11">
        <f>J53</f>
        <v>0</v>
      </c>
      <c r="K52" s="11">
        <f>F52-I52-J52</f>
        <v>816166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76781</v>
      </c>
      <c r="E53" s="11">
        <f>E54</f>
        <v>85466</v>
      </c>
      <c r="F53" s="11">
        <f>G53+H53</f>
        <v>907811</v>
      </c>
      <c r="G53" s="11">
        <f>G54</f>
        <v>822570</v>
      </c>
      <c r="H53" s="11">
        <f>H54</f>
        <v>85241</v>
      </c>
      <c r="I53" s="11">
        <f>I54</f>
        <v>91645</v>
      </c>
      <c r="J53" s="11">
        <f>J54</f>
        <v>0</v>
      </c>
      <c r="K53" s="11">
        <f>F53-I53-J53</f>
        <v>816166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76781</v>
      </c>
      <c r="E54" s="11">
        <v>85466</v>
      </c>
      <c r="F54" s="11">
        <f>G54+H54</f>
        <v>907811</v>
      </c>
      <c r="G54" s="11">
        <v>822570</v>
      </c>
      <c r="H54" s="11">
        <v>85241</v>
      </c>
      <c r="I54" s="11">
        <v>91645</v>
      </c>
      <c r="J54" s="11">
        <v>0</v>
      </c>
      <c r="K54" s="11">
        <f>F54-I54-J54</f>
        <v>816166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</f>
        <v>70000</v>
      </c>
      <c r="E55" s="11">
        <f>+E56</f>
        <v>80000</v>
      </c>
      <c r="F55" s="11">
        <f>G55+H55</f>
        <v>129340</v>
      </c>
      <c r="G55" s="11">
        <f>+G56</f>
        <v>50574</v>
      </c>
      <c r="H55" s="11">
        <f>+H56</f>
        <v>78766</v>
      </c>
      <c r="I55" s="11">
        <f>+I56</f>
        <v>101492</v>
      </c>
      <c r="J55" s="11">
        <f>+J56</f>
        <v>0</v>
      </c>
      <c r="K55" s="11">
        <f>F55-I55-J55</f>
        <v>27848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70000</v>
      </c>
      <c r="E56" s="11">
        <v>80000</v>
      </c>
      <c r="F56" s="11">
        <f>G56+H56</f>
        <v>129340</v>
      </c>
      <c r="G56" s="11">
        <v>50574</v>
      </c>
      <c r="H56" s="11">
        <v>78766</v>
      </c>
      <c r="I56" s="11">
        <v>101492</v>
      </c>
      <c r="J56" s="11">
        <v>0</v>
      </c>
      <c r="K56" s="11">
        <f>F56-I56-J56</f>
        <v>27848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-232331</v>
      </c>
      <c r="E57" s="11">
        <v>-174331</v>
      </c>
      <c r="F57" s="11">
        <f>G57+H57</f>
        <v>-3570</v>
      </c>
      <c r="G57" s="11">
        <v>0</v>
      </c>
      <c r="H57" s="11">
        <v>-3570</v>
      </c>
      <c r="I57" s="11">
        <v>-3570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232331</v>
      </c>
      <c r="E58" s="11">
        <v>174331</v>
      </c>
      <c r="F58" s="11">
        <f>G58+H58</f>
        <v>3570</v>
      </c>
      <c r="G58" s="11">
        <v>0</v>
      </c>
      <c r="H58" s="11">
        <v>3570</v>
      </c>
      <c r="I58" s="11">
        <v>3570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f>D60</f>
        <v>1655000</v>
      </c>
      <c r="E59" s="11">
        <f>E60</f>
        <v>2528260</v>
      </c>
      <c r="F59" s="11">
        <f>G59+H59</f>
        <v>1423458</v>
      </c>
      <c r="G59" s="11">
        <f>G60</f>
        <v>0</v>
      </c>
      <c r="H59" s="11">
        <f>H60</f>
        <v>1423458</v>
      </c>
      <c r="I59" s="11">
        <f>I60</f>
        <v>1423458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D61+D65</f>
        <v>1655000</v>
      </c>
      <c r="E60" s="11">
        <f>E61+E65</f>
        <v>2528260</v>
      </c>
      <c r="F60" s="11">
        <f>G60+H60</f>
        <v>1423458</v>
      </c>
      <c r="G60" s="11">
        <f>G61+G65</f>
        <v>0</v>
      </c>
      <c r="H60" s="11">
        <f>H61+H65</f>
        <v>1423458</v>
      </c>
      <c r="I60" s="11">
        <f>I61+I65</f>
        <v>1423458</v>
      </c>
      <c r="J60" s="11">
        <f>J61+J65</f>
        <v>0</v>
      </c>
      <c r="K60" s="11">
        <f>F60-I60-J60</f>
        <v>0</v>
      </c>
    </row>
    <row r="61" spans="1:11" s="6" customFormat="1" ht="96" x14ac:dyDescent="0.25">
      <c r="A61" s="10" t="s">
        <v>169</v>
      </c>
      <c r="B61" s="10" t="s">
        <v>170</v>
      </c>
      <c r="C61" s="10" t="s">
        <v>171</v>
      </c>
      <c r="D61" s="11">
        <f>+D62+D63+D64</f>
        <v>1495000</v>
      </c>
      <c r="E61" s="11">
        <f>+E62+E63+E64</f>
        <v>1868760</v>
      </c>
      <c r="F61" s="11">
        <f>G61+H61</f>
        <v>1423458</v>
      </c>
      <c r="G61" s="11">
        <f>+G62+G63+G64</f>
        <v>0</v>
      </c>
      <c r="H61" s="11">
        <f>+H62+H63+H64</f>
        <v>1423458</v>
      </c>
      <c r="I61" s="11">
        <f>+I62+I63+I64</f>
        <v>1423458</v>
      </c>
      <c r="J61" s="11">
        <f>+J62+J63+J64</f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50000</v>
      </c>
      <c r="E62" s="11">
        <v>50000</v>
      </c>
      <c r="F62" s="11">
        <f>G62+H62</f>
        <v>35000</v>
      </c>
      <c r="G62" s="11">
        <v>0</v>
      </c>
      <c r="H62" s="11">
        <v>35000</v>
      </c>
      <c r="I62" s="11">
        <v>35000</v>
      </c>
      <c r="J62" s="11"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v>15000</v>
      </c>
      <c r="E63" s="11">
        <v>318760</v>
      </c>
      <c r="F63" s="11">
        <f>G63+H63</f>
        <v>318760</v>
      </c>
      <c r="G63" s="11">
        <v>0</v>
      </c>
      <c r="H63" s="11">
        <v>318760</v>
      </c>
      <c r="I63" s="11">
        <v>318760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v>1430000</v>
      </c>
      <c r="E64" s="11">
        <v>1500000</v>
      </c>
      <c r="F64" s="11">
        <f>G64+H64</f>
        <v>1069698</v>
      </c>
      <c r="G64" s="11">
        <v>0</v>
      </c>
      <c r="H64" s="11">
        <v>1069698</v>
      </c>
      <c r="I64" s="11">
        <v>1069698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f>+D66+D67</f>
        <v>160000</v>
      </c>
      <c r="E65" s="11">
        <f>+E66+E67</f>
        <v>659500</v>
      </c>
      <c r="F65" s="11">
        <f>G65+H65</f>
        <v>0</v>
      </c>
      <c r="G65" s="11">
        <f>+G66+G67</f>
        <v>0</v>
      </c>
      <c r="H65" s="11">
        <f>+H66+H67</f>
        <v>0</v>
      </c>
      <c r="I65" s="11">
        <f>+I66+I67</f>
        <v>0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v>160000</v>
      </c>
      <c r="E66" s="11">
        <v>160000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v>0</v>
      </c>
      <c r="E67" s="11">
        <v>499500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190</v>
      </c>
      <c r="B69" s="13"/>
      <c r="C69" s="13"/>
      <c r="D69" s="13"/>
      <c r="E69" s="13" t="s">
        <v>192</v>
      </c>
      <c r="F69" s="13"/>
      <c r="G69" s="13"/>
      <c r="H69" s="13"/>
      <c r="I69" s="13" t="s">
        <v>193</v>
      </c>
      <c r="J69" s="13"/>
      <c r="K69" s="13"/>
      <c r="L69" s="13"/>
    </row>
    <row r="70" spans="1:12" x14ac:dyDescent="0.25">
      <c r="A70" s="3" t="s">
        <v>191</v>
      </c>
      <c r="B70" s="3"/>
      <c r="C70" s="3"/>
      <c r="D70" s="3"/>
      <c r="E70" s="3" t="s">
        <v>192</v>
      </c>
      <c r="F70" s="3"/>
      <c r="G70" s="3"/>
      <c r="H70" s="3"/>
      <c r="I70" s="3" t="s">
        <v>194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195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196</v>
      </c>
      <c r="C11" s="10" t="s">
        <v>21</v>
      </c>
      <c r="D11" s="11">
        <f>D12+D58</f>
        <v>2582450</v>
      </c>
      <c r="E11" s="11">
        <f>E12+E58</f>
        <v>3663219</v>
      </c>
      <c r="F11" s="11">
        <f>G11+H11</f>
        <v>4867993</v>
      </c>
      <c r="G11" s="11">
        <f>G12+G58</f>
        <v>1244203</v>
      </c>
      <c r="H11" s="11">
        <f>H12+H58</f>
        <v>3623790</v>
      </c>
      <c r="I11" s="11">
        <f>I12+I58</f>
        <v>3685539</v>
      </c>
      <c r="J11" s="11">
        <f>J12+J58</f>
        <v>0</v>
      </c>
      <c r="K11" s="11">
        <f>F11-I11-J11</f>
        <v>1182454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2407450</v>
      </c>
      <c r="E12" s="11">
        <f>E13+E45</f>
        <v>3184459</v>
      </c>
      <c r="F12" s="11">
        <f>G12+H12</f>
        <v>4549233</v>
      </c>
      <c r="G12" s="11">
        <f>G13+G45</f>
        <v>1244203</v>
      </c>
      <c r="H12" s="11">
        <f>H13+H45</f>
        <v>3305030</v>
      </c>
      <c r="I12" s="11">
        <f>I13+I45</f>
        <v>3366779</v>
      </c>
      <c r="J12" s="11">
        <f>J13+J45</f>
        <v>0</v>
      </c>
      <c r="K12" s="11">
        <f>F12-I12-J12</f>
        <v>1182454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D14+D21+D31+D42</f>
        <v>2478000</v>
      </c>
      <c r="E13" s="11">
        <f>E14+E21+E31+E42</f>
        <v>3150310</v>
      </c>
      <c r="F13" s="11">
        <f>G13+H13</f>
        <v>3442853</v>
      </c>
      <c r="G13" s="11">
        <f>G14+G21+G31+G42</f>
        <v>331714</v>
      </c>
      <c r="H13" s="11">
        <f>H14+H21+H31+H42</f>
        <v>3111139</v>
      </c>
      <c r="I13" s="11">
        <f>I14+I21+I31+I42</f>
        <v>3130284</v>
      </c>
      <c r="J13" s="11">
        <f>J14+J21+J31+J42</f>
        <v>0</v>
      </c>
      <c r="K13" s="11">
        <f>F13-I13-J13</f>
        <v>312569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289000</v>
      </c>
      <c r="E14" s="11">
        <f>+E15</f>
        <v>286085</v>
      </c>
      <c r="F14" s="11">
        <f>G14+H14</f>
        <v>284691</v>
      </c>
      <c r="G14" s="11">
        <f>+G15</f>
        <v>0</v>
      </c>
      <c r="H14" s="11">
        <f>+H15</f>
        <v>284691</v>
      </c>
      <c r="I14" s="11">
        <f>+I15</f>
        <v>284691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197</v>
      </c>
      <c r="B15" s="10" t="s">
        <v>35</v>
      </c>
      <c r="C15" s="10" t="s">
        <v>36</v>
      </c>
      <c r="D15" s="11">
        <f>D16+D18</f>
        <v>289000</v>
      </c>
      <c r="E15" s="11">
        <f>E16+E18</f>
        <v>286085</v>
      </c>
      <c r="F15" s="11">
        <f>G15+H15</f>
        <v>284691</v>
      </c>
      <c r="G15" s="11">
        <f>G16+G18</f>
        <v>0</v>
      </c>
      <c r="H15" s="11">
        <f>H16+H18</f>
        <v>284691</v>
      </c>
      <c r="I15" s="11">
        <f>I16+I18</f>
        <v>284691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3000</v>
      </c>
      <c r="E16" s="11">
        <f>+E17</f>
        <v>3085</v>
      </c>
      <c r="F16" s="11">
        <f>G16+H16</f>
        <v>3085</v>
      </c>
      <c r="G16" s="11">
        <f>+G17</f>
        <v>0</v>
      </c>
      <c r="H16" s="11">
        <f>+H17</f>
        <v>3085</v>
      </c>
      <c r="I16" s="11">
        <f>+I17</f>
        <v>3085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198</v>
      </c>
      <c r="B17" s="10" t="s">
        <v>41</v>
      </c>
      <c r="C17" s="10" t="s">
        <v>42</v>
      </c>
      <c r="D17" s="11">
        <v>3000</v>
      </c>
      <c r="E17" s="11">
        <v>3085</v>
      </c>
      <c r="F17" s="11">
        <f>G17+H17</f>
        <v>3085</v>
      </c>
      <c r="G17" s="11">
        <v>0</v>
      </c>
      <c r="H17" s="11">
        <v>3085</v>
      </c>
      <c r="I17" s="11">
        <v>3085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286000</v>
      </c>
      <c r="E18" s="11">
        <f>E19+E20</f>
        <v>283000</v>
      </c>
      <c r="F18" s="11">
        <f>G18+H18</f>
        <v>281606</v>
      </c>
      <c r="G18" s="11">
        <f>G19+G20</f>
        <v>0</v>
      </c>
      <c r="H18" s="11">
        <f>H19+H20</f>
        <v>281606</v>
      </c>
      <c r="I18" s="11">
        <f>I19+I20</f>
        <v>281606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144000</v>
      </c>
      <c r="E19" s="11">
        <v>140000</v>
      </c>
      <c r="F19" s="11">
        <f>G19+H19</f>
        <v>131085</v>
      </c>
      <c r="G19" s="11">
        <v>0</v>
      </c>
      <c r="H19" s="11">
        <v>131085</v>
      </c>
      <c r="I19" s="11">
        <v>131085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142000</v>
      </c>
      <c r="E20" s="11">
        <v>143000</v>
      </c>
      <c r="F20" s="11">
        <f>G20+H20</f>
        <v>150521</v>
      </c>
      <c r="G20" s="11">
        <v>0</v>
      </c>
      <c r="H20" s="11">
        <v>150521</v>
      </c>
      <c r="I20" s="11">
        <v>150521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199</v>
      </c>
      <c r="B21" s="10" t="s">
        <v>53</v>
      </c>
      <c r="C21" s="10" t="s">
        <v>54</v>
      </c>
      <c r="D21" s="11">
        <f>D22</f>
        <v>193000</v>
      </c>
      <c r="E21" s="11">
        <f>E22</f>
        <v>203010</v>
      </c>
      <c r="F21" s="11">
        <f>G21+H21</f>
        <v>432885</v>
      </c>
      <c r="G21" s="11">
        <f>G22</f>
        <v>260733</v>
      </c>
      <c r="H21" s="11">
        <f>H22</f>
        <v>172152</v>
      </c>
      <c r="I21" s="11">
        <f>I22</f>
        <v>197979</v>
      </c>
      <c r="J21" s="11">
        <f>J22</f>
        <v>0</v>
      </c>
      <c r="K21" s="11">
        <f>F21-I21-J21</f>
        <v>234906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193000</v>
      </c>
      <c r="E22" s="11">
        <f>E23+E26+E30</f>
        <v>203010</v>
      </c>
      <c r="F22" s="11">
        <f>G22+H22</f>
        <v>432885</v>
      </c>
      <c r="G22" s="11">
        <f>G23+G26+G30</f>
        <v>260733</v>
      </c>
      <c r="H22" s="11">
        <f>H23+H26+H30</f>
        <v>172152</v>
      </c>
      <c r="I22" s="11">
        <f>I23+I26+I30</f>
        <v>197979</v>
      </c>
      <c r="J22" s="11">
        <f>J23+J26+J30</f>
        <v>0</v>
      </c>
      <c r="K22" s="11">
        <f>F22-I22-J22</f>
        <v>234906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40000</v>
      </c>
      <c r="E23" s="11">
        <f>E24+E25</f>
        <v>50010</v>
      </c>
      <c r="F23" s="11">
        <f>G23+H23</f>
        <v>102499</v>
      </c>
      <c r="G23" s="11">
        <f>G24+G25</f>
        <v>57004</v>
      </c>
      <c r="H23" s="11">
        <f>H24+H25</f>
        <v>45495</v>
      </c>
      <c r="I23" s="11">
        <f>I24+I25</f>
        <v>50928</v>
      </c>
      <c r="J23" s="11">
        <f>J24+J25</f>
        <v>0</v>
      </c>
      <c r="K23" s="11">
        <f>F23-I23-J23</f>
        <v>51571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20000</v>
      </c>
      <c r="E24" s="11">
        <v>20000</v>
      </c>
      <c r="F24" s="11">
        <f>G24+H24</f>
        <v>30366</v>
      </c>
      <c r="G24" s="11">
        <v>11218</v>
      </c>
      <c r="H24" s="11">
        <v>19148</v>
      </c>
      <c r="I24" s="11">
        <v>20894</v>
      </c>
      <c r="J24" s="11">
        <v>0</v>
      </c>
      <c r="K24" s="11">
        <f>F24-I24-J24</f>
        <v>9472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20000</v>
      </c>
      <c r="E25" s="11">
        <v>30010</v>
      </c>
      <c r="F25" s="11">
        <f>G25+H25</f>
        <v>72133</v>
      </c>
      <c r="G25" s="11">
        <v>45786</v>
      </c>
      <c r="H25" s="11">
        <v>26347</v>
      </c>
      <c r="I25" s="11">
        <v>30034</v>
      </c>
      <c r="J25" s="11">
        <v>0</v>
      </c>
      <c r="K25" s="11">
        <f>F25-I25-J25</f>
        <v>42099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148000</v>
      </c>
      <c r="E26" s="11">
        <f>E27+E28+E29</f>
        <v>148000</v>
      </c>
      <c r="F26" s="11">
        <f>G26+H26</f>
        <v>329003</v>
      </c>
      <c r="G26" s="11">
        <f>G27+G28+G29</f>
        <v>203729</v>
      </c>
      <c r="H26" s="11">
        <f>H27+H28+H29</f>
        <v>125274</v>
      </c>
      <c r="I26" s="11">
        <f>I27+I28+I29</f>
        <v>145668</v>
      </c>
      <c r="J26" s="11">
        <f>J27+J28+J29</f>
        <v>0</v>
      </c>
      <c r="K26" s="11">
        <f>F26-I26-J26</f>
        <v>183335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40000</v>
      </c>
      <c r="E27" s="11">
        <v>40000</v>
      </c>
      <c r="F27" s="11">
        <f>G27+H27</f>
        <v>87775</v>
      </c>
      <c r="G27" s="11">
        <v>49223</v>
      </c>
      <c r="H27" s="11">
        <v>38552</v>
      </c>
      <c r="I27" s="11">
        <v>45327</v>
      </c>
      <c r="J27" s="11">
        <v>0</v>
      </c>
      <c r="K27" s="11">
        <f>F27-I27-J27</f>
        <v>42448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8000</v>
      </c>
      <c r="E28" s="11">
        <v>8000</v>
      </c>
      <c r="F28" s="11">
        <f>G28+H28</f>
        <v>20638</v>
      </c>
      <c r="G28" s="11">
        <v>15547</v>
      </c>
      <c r="H28" s="11">
        <v>5091</v>
      </c>
      <c r="I28" s="11">
        <v>6471</v>
      </c>
      <c r="J28" s="11">
        <v>0</v>
      </c>
      <c r="K28" s="11">
        <f>F28-I28-J28</f>
        <v>14167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100000</v>
      </c>
      <c r="E29" s="11">
        <v>100000</v>
      </c>
      <c r="F29" s="11">
        <f>G29+H29</f>
        <v>220590</v>
      </c>
      <c r="G29" s="11">
        <v>138959</v>
      </c>
      <c r="H29" s="11">
        <v>81631</v>
      </c>
      <c r="I29" s="11">
        <v>93870</v>
      </c>
      <c r="J29" s="11">
        <v>0</v>
      </c>
      <c r="K29" s="11">
        <f>F29-I29-J29</f>
        <v>126720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5000</v>
      </c>
      <c r="E30" s="11">
        <v>5000</v>
      </c>
      <c r="F30" s="11">
        <f>G30+H30</f>
        <v>1383</v>
      </c>
      <c r="G30" s="11">
        <v>0</v>
      </c>
      <c r="H30" s="11">
        <v>1383</v>
      </c>
      <c r="I30" s="11">
        <v>1383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200</v>
      </c>
      <c r="B31" s="10" t="s">
        <v>83</v>
      </c>
      <c r="C31" s="10" t="s">
        <v>84</v>
      </c>
      <c r="D31" s="11">
        <f>D32+D36</f>
        <v>1986000</v>
      </c>
      <c r="E31" s="11">
        <f>E32+E36</f>
        <v>2650386</v>
      </c>
      <c r="F31" s="11">
        <f>G31+H31</f>
        <v>2713839</v>
      </c>
      <c r="G31" s="11">
        <f>G32+G36</f>
        <v>70981</v>
      </c>
      <c r="H31" s="11">
        <f>H32+H36</f>
        <v>2642858</v>
      </c>
      <c r="I31" s="11">
        <f>I32+I36</f>
        <v>2636176</v>
      </c>
      <c r="J31" s="11">
        <f>J32+J36</f>
        <v>0</v>
      </c>
      <c r="K31" s="11">
        <f>F31-I31-J31</f>
        <v>77663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1957000</v>
      </c>
      <c r="E32" s="11">
        <f>+E33+E34+E35</f>
        <v>2616000</v>
      </c>
      <c r="F32" s="11">
        <f>G32+H32</f>
        <v>2596520</v>
      </c>
      <c r="G32" s="11">
        <f>+G33+G34+G35</f>
        <v>0</v>
      </c>
      <c r="H32" s="11">
        <f>+H33+H34+H35</f>
        <v>2596520</v>
      </c>
      <c r="I32" s="11">
        <f>+I33+I34+I35</f>
        <v>2596520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201</v>
      </c>
      <c r="B33" s="10" t="s">
        <v>89</v>
      </c>
      <c r="C33" s="10" t="s">
        <v>90</v>
      </c>
      <c r="D33" s="11">
        <v>733000</v>
      </c>
      <c r="E33" s="11">
        <v>559000</v>
      </c>
      <c r="F33" s="11">
        <f>G33+H33</f>
        <v>539520</v>
      </c>
      <c r="G33" s="11">
        <v>0</v>
      </c>
      <c r="H33" s="11">
        <v>539520</v>
      </c>
      <c r="I33" s="11">
        <v>539520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202</v>
      </c>
      <c r="B34" s="10" t="s">
        <v>92</v>
      </c>
      <c r="C34" s="10" t="s">
        <v>93</v>
      </c>
      <c r="D34" s="11">
        <v>10000</v>
      </c>
      <c r="E34" s="11">
        <v>10000</v>
      </c>
      <c r="F34" s="11">
        <f>G34+H34</f>
        <v>10000</v>
      </c>
      <c r="G34" s="11">
        <v>0</v>
      </c>
      <c r="H34" s="11">
        <v>10000</v>
      </c>
      <c r="I34" s="11">
        <v>10000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1214000</v>
      </c>
      <c r="E35" s="11">
        <v>2047000</v>
      </c>
      <c r="F35" s="11">
        <f>G35+H35</f>
        <v>2047000</v>
      </c>
      <c r="G35" s="11">
        <v>0</v>
      </c>
      <c r="H35" s="11">
        <v>2047000</v>
      </c>
      <c r="I35" s="11">
        <v>2047000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203</v>
      </c>
      <c r="B36" s="10" t="s">
        <v>98</v>
      </c>
      <c r="C36" s="10" t="s">
        <v>99</v>
      </c>
      <c r="D36" s="11">
        <f>D37+D40+D41</f>
        <v>29000</v>
      </c>
      <c r="E36" s="11">
        <f>E37+E40+E41</f>
        <v>34386</v>
      </c>
      <c r="F36" s="11">
        <f>G36+H36</f>
        <v>117319</v>
      </c>
      <c r="G36" s="11">
        <f>G37+G40+G41</f>
        <v>70981</v>
      </c>
      <c r="H36" s="11">
        <f>H37+H40+H41</f>
        <v>46338</v>
      </c>
      <c r="I36" s="11">
        <f>I37+I40+I41</f>
        <v>39656</v>
      </c>
      <c r="J36" s="11">
        <f>J37+J40+J41</f>
        <v>0</v>
      </c>
      <c r="K36" s="11">
        <f>F36-I36-J36</f>
        <v>77663</v>
      </c>
    </row>
    <row r="37" spans="1:11" s="6" customFormat="1" ht="22.5" x14ac:dyDescent="0.25">
      <c r="A37" s="10" t="s">
        <v>204</v>
      </c>
      <c r="B37" s="10" t="s">
        <v>101</v>
      </c>
      <c r="C37" s="10" t="s">
        <v>102</v>
      </c>
      <c r="D37" s="11">
        <f>D38+D39</f>
        <v>26000</v>
      </c>
      <c r="E37" s="11">
        <f>E38+E39</f>
        <v>31185</v>
      </c>
      <c r="F37" s="11">
        <f>G37+H37</f>
        <v>114684</v>
      </c>
      <c r="G37" s="11">
        <f>G38+G39</f>
        <v>70670</v>
      </c>
      <c r="H37" s="11">
        <f>H38+H39</f>
        <v>44014</v>
      </c>
      <c r="I37" s="11">
        <f>I38+I39</f>
        <v>37225</v>
      </c>
      <c r="J37" s="11">
        <f>J38+J39</f>
        <v>0</v>
      </c>
      <c r="K37" s="11">
        <f>F37-I37-J37</f>
        <v>77459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25000</v>
      </c>
      <c r="E38" s="11">
        <v>30185</v>
      </c>
      <c r="F38" s="11">
        <f>G38+H38</f>
        <v>112836</v>
      </c>
      <c r="G38" s="11">
        <v>70231</v>
      </c>
      <c r="H38" s="11">
        <v>42605</v>
      </c>
      <c r="I38" s="11">
        <v>36137</v>
      </c>
      <c r="J38" s="11">
        <v>0</v>
      </c>
      <c r="K38" s="11">
        <f>F38-I38-J38</f>
        <v>76699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1000</v>
      </c>
      <c r="E39" s="11">
        <v>1000</v>
      </c>
      <c r="F39" s="11">
        <f>G39+H39</f>
        <v>1848</v>
      </c>
      <c r="G39" s="11">
        <v>439</v>
      </c>
      <c r="H39" s="11">
        <v>1409</v>
      </c>
      <c r="I39" s="11">
        <v>1088</v>
      </c>
      <c r="J39" s="11">
        <v>0</v>
      </c>
      <c r="K39" s="11">
        <f>F39-I39-J39</f>
        <v>760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2000</v>
      </c>
      <c r="E40" s="11">
        <v>2000</v>
      </c>
      <c r="F40" s="11">
        <f>G40+H40</f>
        <v>1150</v>
      </c>
      <c r="G40" s="11">
        <v>0</v>
      </c>
      <c r="H40" s="11">
        <v>1150</v>
      </c>
      <c r="I40" s="11">
        <v>1150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106</v>
      </c>
      <c r="B41" s="10" t="s">
        <v>113</v>
      </c>
      <c r="C41" s="10" t="s">
        <v>114</v>
      </c>
      <c r="D41" s="11">
        <v>1000</v>
      </c>
      <c r="E41" s="11">
        <v>1201</v>
      </c>
      <c r="F41" s="11">
        <f>G41+H41</f>
        <v>1485</v>
      </c>
      <c r="G41" s="11">
        <v>311</v>
      </c>
      <c r="H41" s="11">
        <v>1174</v>
      </c>
      <c r="I41" s="11">
        <v>1281</v>
      </c>
      <c r="J41" s="11">
        <v>0</v>
      </c>
      <c r="K41" s="11">
        <f>F41-I41-J41</f>
        <v>204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10000</v>
      </c>
      <c r="E42" s="11">
        <f>E43</f>
        <v>10829</v>
      </c>
      <c r="F42" s="11">
        <f>G42+H42</f>
        <v>11438</v>
      </c>
      <c r="G42" s="11">
        <f>G43</f>
        <v>0</v>
      </c>
      <c r="H42" s="11">
        <f>H43</f>
        <v>11438</v>
      </c>
      <c r="I42" s="11">
        <f>I43</f>
        <v>11438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10000</v>
      </c>
      <c r="E43" s="11">
        <f>E44</f>
        <v>10829</v>
      </c>
      <c r="F43" s="11">
        <f>G43+H43</f>
        <v>11438</v>
      </c>
      <c r="G43" s="11">
        <f>G44</f>
        <v>0</v>
      </c>
      <c r="H43" s="11">
        <f>H44</f>
        <v>11438</v>
      </c>
      <c r="I43" s="11">
        <f>I44</f>
        <v>11438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10000</v>
      </c>
      <c r="E44" s="11">
        <v>10829</v>
      </c>
      <c r="F44" s="11">
        <f>G44+H44</f>
        <v>11438</v>
      </c>
      <c r="G44" s="11">
        <v>0</v>
      </c>
      <c r="H44" s="11">
        <v>11438</v>
      </c>
      <c r="I44" s="11">
        <v>11438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-70550</v>
      </c>
      <c r="E45" s="11">
        <f>E46+E50</f>
        <v>34149</v>
      </c>
      <c r="F45" s="11">
        <f>G45+H45</f>
        <v>1106380</v>
      </c>
      <c r="G45" s="11">
        <f>G46+G50</f>
        <v>912489</v>
      </c>
      <c r="H45" s="11">
        <f>H46+H50</f>
        <v>193891</v>
      </c>
      <c r="I45" s="11">
        <f>I46+I50</f>
        <v>236495</v>
      </c>
      <c r="J45" s="11">
        <f>J46+J50</f>
        <v>0</v>
      </c>
      <c r="K45" s="11">
        <f>F45-I45-J45</f>
        <v>869885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15000</v>
      </c>
      <c r="E46" s="11">
        <f>E47</f>
        <v>43014</v>
      </c>
      <c r="F46" s="11">
        <f>G46+H46</f>
        <v>72799</v>
      </c>
      <c r="G46" s="11">
        <f>G47</f>
        <v>39345</v>
      </c>
      <c r="H46" s="11">
        <f>H47</f>
        <v>33454</v>
      </c>
      <c r="I46" s="11">
        <f>I47</f>
        <v>46928</v>
      </c>
      <c r="J46" s="11">
        <f>J47</f>
        <v>0</v>
      </c>
      <c r="K46" s="11">
        <f>F46-I46-J46</f>
        <v>25871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15000</v>
      </c>
      <c r="E47" s="11">
        <f>+E48</f>
        <v>43014</v>
      </c>
      <c r="F47" s="11">
        <f>G47+H47</f>
        <v>72799</v>
      </c>
      <c r="G47" s="11">
        <f>+G48</f>
        <v>39345</v>
      </c>
      <c r="H47" s="11">
        <f>+H48</f>
        <v>33454</v>
      </c>
      <c r="I47" s="11">
        <f>+I48</f>
        <v>46928</v>
      </c>
      <c r="J47" s="11">
        <f>+J48</f>
        <v>0</v>
      </c>
      <c r="K47" s="11">
        <f>F47-I47-J47</f>
        <v>25871</v>
      </c>
    </row>
    <row r="48" spans="1:11" s="6" customFormat="1" x14ac:dyDescent="0.25">
      <c r="A48" s="10" t="s">
        <v>205</v>
      </c>
      <c r="B48" s="10" t="s">
        <v>134</v>
      </c>
      <c r="C48" s="10" t="s">
        <v>135</v>
      </c>
      <c r="D48" s="11">
        <f>+D49</f>
        <v>15000</v>
      </c>
      <c r="E48" s="11">
        <f>+E49</f>
        <v>43014</v>
      </c>
      <c r="F48" s="11">
        <f>G48+H48</f>
        <v>72799</v>
      </c>
      <c r="G48" s="11">
        <f>+G49</f>
        <v>39345</v>
      </c>
      <c r="H48" s="11">
        <f>+H49</f>
        <v>33454</v>
      </c>
      <c r="I48" s="11">
        <f>+I49</f>
        <v>46928</v>
      </c>
      <c r="J48" s="11">
        <f>+J49</f>
        <v>0</v>
      </c>
      <c r="K48" s="11">
        <f>F48-I48-J48</f>
        <v>25871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15000</v>
      </c>
      <c r="E49" s="11">
        <v>43014</v>
      </c>
      <c r="F49" s="11">
        <f>G49+H49</f>
        <v>72799</v>
      </c>
      <c r="G49" s="11">
        <v>39345</v>
      </c>
      <c r="H49" s="11">
        <v>33454</v>
      </c>
      <c r="I49" s="11">
        <v>46928</v>
      </c>
      <c r="J49" s="11">
        <v>0</v>
      </c>
      <c r="K49" s="11">
        <f>F49-I49-J49</f>
        <v>25871</v>
      </c>
    </row>
    <row r="50" spans="1:11" s="6" customFormat="1" ht="22.5" x14ac:dyDescent="0.25">
      <c r="A50" s="10" t="s">
        <v>206</v>
      </c>
      <c r="B50" s="10" t="s">
        <v>140</v>
      </c>
      <c r="C50" s="10" t="s">
        <v>141</v>
      </c>
      <c r="D50" s="11">
        <f>+D51+D54+D56</f>
        <v>-85550</v>
      </c>
      <c r="E50" s="11">
        <f>+E51+E54+E56</f>
        <v>-8865</v>
      </c>
      <c r="F50" s="11">
        <f>G50+H50</f>
        <v>1033581</v>
      </c>
      <c r="G50" s="11">
        <f>+G51+G54+G56</f>
        <v>873144</v>
      </c>
      <c r="H50" s="11">
        <f>+H51+H54+H56</f>
        <v>160437</v>
      </c>
      <c r="I50" s="11">
        <f>+I51+I54+I56</f>
        <v>189567</v>
      </c>
      <c r="J50" s="11">
        <f>+J51+J54+J56</f>
        <v>0</v>
      </c>
      <c r="K50" s="11">
        <f>F50-I50-J50</f>
        <v>844014</v>
      </c>
    </row>
    <row r="51" spans="1:11" s="6" customFormat="1" ht="22.5" x14ac:dyDescent="0.25">
      <c r="A51" s="10" t="s">
        <v>207</v>
      </c>
      <c r="B51" s="10" t="s">
        <v>143</v>
      </c>
      <c r="C51" s="10" t="s">
        <v>144</v>
      </c>
      <c r="D51" s="11">
        <f>D52</f>
        <v>76781</v>
      </c>
      <c r="E51" s="11">
        <f>E52</f>
        <v>85466</v>
      </c>
      <c r="F51" s="11">
        <f>G51+H51</f>
        <v>907811</v>
      </c>
      <c r="G51" s="11">
        <f>G52</f>
        <v>822570</v>
      </c>
      <c r="H51" s="11">
        <f>H52</f>
        <v>85241</v>
      </c>
      <c r="I51" s="11">
        <f>I52</f>
        <v>91645</v>
      </c>
      <c r="J51" s="11">
        <f>J52</f>
        <v>0</v>
      </c>
      <c r="K51" s="11">
        <f>F51-I51-J51</f>
        <v>816166</v>
      </c>
    </row>
    <row r="52" spans="1:11" s="6" customFormat="1" ht="22.5" x14ac:dyDescent="0.25">
      <c r="A52" s="10" t="s">
        <v>208</v>
      </c>
      <c r="B52" s="10" t="s">
        <v>146</v>
      </c>
      <c r="C52" s="10" t="s">
        <v>147</v>
      </c>
      <c r="D52" s="11">
        <f>D53</f>
        <v>76781</v>
      </c>
      <c r="E52" s="11">
        <f>E53</f>
        <v>85466</v>
      </c>
      <c r="F52" s="11">
        <f>G52+H52</f>
        <v>907811</v>
      </c>
      <c r="G52" s="11">
        <f>G53</f>
        <v>822570</v>
      </c>
      <c r="H52" s="11">
        <f>H53</f>
        <v>85241</v>
      </c>
      <c r="I52" s="11">
        <f>I53</f>
        <v>91645</v>
      </c>
      <c r="J52" s="11">
        <f>J53</f>
        <v>0</v>
      </c>
      <c r="K52" s="11">
        <f>F52-I52-J52</f>
        <v>816166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76781</v>
      </c>
      <c r="E53" s="11">
        <v>85466</v>
      </c>
      <c r="F53" s="11">
        <f>G53+H53</f>
        <v>907811</v>
      </c>
      <c r="G53" s="11">
        <v>822570</v>
      </c>
      <c r="H53" s="11">
        <v>85241</v>
      </c>
      <c r="I53" s="11">
        <v>91645</v>
      </c>
      <c r="J53" s="11">
        <v>0</v>
      </c>
      <c r="K53" s="11">
        <f>F53-I53-J53</f>
        <v>816166</v>
      </c>
    </row>
    <row r="54" spans="1:11" s="6" customFormat="1" ht="33" x14ac:dyDescent="0.25">
      <c r="A54" s="10" t="s">
        <v>209</v>
      </c>
      <c r="B54" s="10" t="s">
        <v>152</v>
      </c>
      <c r="C54" s="10" t="s">
        <v>153</v>
      </c>
      <c r="D54" s="11">
        <f>+D55</f>
        <v>70000</v>
      </c>
      <c r="E54" s="11">
        <f>+E55</f>
        <v>80000</v>
      </c>
      <c r="F54" s="11">
        <f>G54+H54</f>
        <v>129340</v>
      </c>
      <c r="G54" s="11">
        <f>+G55</f>
        <v>50574</v>
      </c>
      <c r="H54" s="11">
        <f>+H55</f>
        <v>78766</v>
      </c>
      <c r="I54" s="11">
        <f>+I55</f>
        <v>101492</v>
      </c>
      <c r="J54" s="11">
        <f>+J55</f>
        <v>0</v>
      </c>
      <c r="K54" s="11">
        <f>F54-I54-J54</f>
        <v>27848</v>
      </c>
    </row>
    <row r="55" spans="1:11" s="6" customFormat="1" x14ac:dyDescent="0.25">
      <c r="A55" s="10" t="s">
        <v>210</v>
      </c>
      <c r="B55" s="10" t="s">
        <v>155</v>
      </c>
      <c r="C55" s="10" t="s">
        <v>156</v>
      </c>
      <c r="D55" s="11">
        <v>70000</v>
      </c>
      <c r="E55" s="11">
        <v>80000</v>
      </c>
      <c r="F55" s="11">
        <f>G55+H55</f>
        <v>129340</v>
      </c>
      <c r="G55" s="11">
        <v>50574</v>
      </c>
      <c r="H55" s="11">
        <v>78766</v>
      </c>
      <c r="I55" s="11">
        <v>101492</v>
      </c>
      <c r="J55" s="11">
        <v>0</v>
      </c>
      <c r="K55" s="11">
        <f>F55-I55-J55</f>
        <v>27848</v>
      </c>
    </row>
    <row r="56" spans="1:11" s="6" customFormat="1" ht="22.5" x14ac:dyDescent="0.25">
      <c r="A56" s="10" t="s">
        <v>211</v>
      </c>
      <c r="B56" s="10" t="s">
        <v>212</v>
      </c>
      <c r="C56" s="10" t="s">
        <v>213</v>
      </c>
      <c r="D56" s="11">
        <f>+D57</f>
        <v>-232331</v>
      </c>
      <c r="E56" s="11">
        <f>+E57</f>
        <v>-174331</v>
      </c>
      <c r="F56" s="11">
        <f>G56+H56</f>
        <v>-3570</v>
      </c>
      <c r="G56" s="11">
        <f>+G57</f>
        <v>0</v>
      </c>
      <c r="H56" s="11">
        <f>+H57</f>
        <v>-3570</v>
      </c>
      <c r="I56" s="11">
        <f>+I57</f>
        <v>-3570</v>
      </c>
      <c r="J56" s="11">
        <f>+J57</f>
        <v>0</v>
      </c>
      <c r="K56" s="11">
        <f>F56-I56-J56</f>
        <v>0</v>
      </c>
    </row>
    <row r="57" spans="1:11" s="6" customFormat="1" ht="33" x14ac:dyDescent="0.25">
      <c r="A57" s="10" t="s">
        <v>214</v>
      </c>
      <c r="B57" s="10" t="s">
        <v>158</v>
      </c>
      <c r="C57" s="10" t="s">
        <v>159</v>
      </c>
      <c r="D57" s="11">
        <v>-232331</v>
      </c>
      <c r="E57" s="11">
        <v>-174331</v>
      </c>
      <c r="F57" s="11">
        <f>G57+H57</f>
        <v>-3570</v>
      </c>
      <c r="G57" s="11">
        <v>0</v>
      </c>
      <c r="H57" s="11">
        <v>-3570</v>
      </c>
      <c r="I57" s="11">
        <v>-3570</v>
      </c>
      <c r="J57" s="11">
        <v>0</v>
      </c>
      <c r="K57" s="11">
        <f>F57-I57-J57</f>
        <v>0</v>
      </c>
    </row>
    <row r="58" spans="1:11" s="6" customFormat="1" x14ac:dyDescent="0.25">
      <c r="A58" s="10" t="s">
        <v>215</v>
      </c>
      <c r="B58" s="10" t="s">
        <v>164</v>
      </c>
      <c r="C58" s="10" t="s">
        <v>165</v>
      </c>
      <c r="D58" s="11">
        <f>D59</f>
        <v>175000</v>
      </c>
      <c r="E58" s="11">
        <f>E59</f>
        <v>478760</v>
      </c>
      <c r="F58" s="11">
        <f>G58+H58</f>
        <v>318760</v>
      </c>
      <c r="G58" s="11">
        <f>G59</f>
        <v>0</v>
      </c>
      <c r="H58" s="11">
        <f>H59</f>
        <v>318760</v>
      </c>
      <c r="I58" s="11">
        <f>I59</f>
        <v>318760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216</v>
      </c>
      <c r="B59" s="10" t="s">
        <v>167</v>
      </c>
      <c r="C59" s="10" t="s">
        <v>168</v>
      </c>
      <c r="D59" s="11">
        <f>D60+D62</f>
        <v>175000</v>
      </c>
      <c r="E59" s="11">
        <f>E60+E62</f>
        <v>478760</v>
      </c>
      <c r="F59" s="11">
        <f>G59+H59</f>
        <v>318760</v>
      </c>
      <c r="G59" s="11">
        <f>G60+G62</f>
        <v>0</v>
      </c>
      <c r="H59" s="11">
        <f>H60+H62</f>
        <v>318760</v>
      </c>
      <c r="I59" s="11">
        <f>I60+I62</f>
        <v>318760</v>
      </c>
      <c r="J59" s="11">
        <f>J60+J62</f>
        <v>0</v>
      </c>
      <c r="K59" s="11">
        <f>F59-I59-J59</f>
        <v>0</v>
      </c>
    </row>
    <row r="60" spans="1:11" s="6" customFormat="1" ht="96" x14ac:dyDescent="0.25">
      <c r="A60" s="10" t="s">
        <v>217</v>
      </c>
      <c r="B60" s="10" t="s">
        <v>170</v>
      </c>
      <c r="C60" s="10" t="s">
        <v>171</v>
      </c>
      <c r="D60" s="11">
        <f>+D61</f>
        <v>15000</v>
      </c>
      <c r="E60" s="11">
        <f>+E61</f>
        <v>318760</v>
      </c>
      <c r="F60" s="11">
        <f>G60+H60</f>
        <v>318760</v>
      </c>
      <c r="G60" s="11">
        <f>+G61</f>
        <v>0</v>
      </c>
      <c r="H60" s="11">
        <f>+H61</f>
        <v>318760</v>
      </c>
      <c r="I60" s="11">
        <f>+I61</f>
        <v>318760</v>
      </c>
      <c r="J60" s="11">
        <f>+J61</f>
        <v>0</v>
      </c>
      <c r="K60" s="11">
        <f>F60-I60-J60</f>
        <v>0</v>
      </c>
    </row>
    <row r="61" spans="1:11" s="6" customFormat="1" ht="43.5" x14ac:dyDescent="0.25">
      <c r="A61" s="10" t="s">
        <v>218</v>
      </c>
      <c r="B61" s="10" t="s">
        <v>176</v>
      </c>
      <c r="C61" s="10" t="s">
        <v>177</v>
      </c>
      <c r="D61" s="11">
        <v>15000</v>
      </c>
      <c r="E61" s="11">
        <v>318760</v>
      </c>
      <c r="F61" s="11">
        <f>G61+H61</f>
        <v>318760</v>
      </c>
      <c r="G61" s="11">
        <v>0</v>
      </c>
      <c r="H61" s="11">
        <v>318760</v>
      </c>
      <c r="I61" s="11">
        <v>318760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182</v>
      </c>
      <c r="C62" s="10" t="s">
        <v>183</v>
      </c>
      <c r="D62" s="11">
        <f>+D63</f>
        <v>160000</v>
      </c>
      <c r="E62" s="11">
        <f>+E63</f>
        <v>160000</v>
      </c>
      <c r="F62" s="11">
        <f>G62+H62</f>
        <v>0</v>
      </c>
      <c r="G62" s="11">
        <f>+G63</f>
        <v>0</v>
      </c>
      <c r="H62" s="11">
        <f>+H63</f>
        <v>0</v>
      </c>
      <c r="I62" s="11">
        <f>+I63</f>
        <v>0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219</v>
      </c>
      <c r="B63" s="10" t="s">
        <v>185</v>
      </c>
      <c r="C63" s="10" t="s">
        <v>186</v>
      </c>
      <c r="D63" s="11">
        <v>160000</v>
      </c>
      <c r="E63" s="11">
        <v>160000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190</v>
      </c>
      <c r="B65" s="13"/>
      <c r="C65" s="13"/>
      <c r="D65" s="13"/>
      <c r="E65" s="13" t="s">
        <v>192</v>
      </c>
      <c r="F65" s="13"/>
      <c r="G65" s="13"/>
      <c r="H65" s="13"/>
      <c r="I65" s="13" t="s">
        <v>193</v>
      </c>
      <c r="J65" s="13"/>
      <c r="K65" s="13"/>
      <c r="L65" s="13"/>
    </row>
    <row r="66" spans="1:12" x14ac:dyDescent="0.25">
      <c r="A66" s="3" t="s">
        <v>191</v>
      </c>
      <c r="B66" s="3"/>
      <c r="C66" s="3"/>
      <c r="D66" s="3"/>
      <c r="E66" s="3" t="s">
        <v>192</v>
      </c>
      <c r="F66" s="3"/>
      <c r="G66" s="3"/>
      <c r="H66" s="3"/>
      <c r="I66" s="3" t="s">
        <v>194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221</v>
      </c>
      <c r="C11" s="10" t="s">
        <v>21</v>
      </c>
      <c r="D11" s="11">
        <f>D12+D17</f>
        <v>1712331</v>
      </c>
      <c r="E11" s="11">
        <f>E12+E17</f>
        <v>2223831</v>
      </c>
      <c r="F11" s="11">
        <f>G11+H11</f>
        <v>1108268</v>
      </c>
      <c r="G11" s="11">
        <f>G12+G17</f>
        <v>0</v>
      </c>
      <c r="H11" s="11">
        <f>H12+H17</f>
        <v>1108268</v>
      </c>
      <c r="I11" s="11">
        <f>I12+I17</f>
        <v>1108268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232331</v>
      </c>
      <c r="E12" s="11">
        <f>+E13</f>
        <v>174331</v>
      </c>
      <c r="F12" s="11">
        <f>G12+H12</f>
        <v>3570</v>
      </c>
      <c r="G12" s="11">
        <f>+G13</f>
        <v>0</v>
      </c>
      <c r="H12" s="11">
        <f>+H13</f>
        <v>3570</v>
      </c>
      <c r="I12" s="11">
        <f>+I13</f>
        <v>3570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222</v>
      </c>
      <c r="B13" s="10" t="s">
        <v>125</v>
      </c>
      <c r="C13" s="10" t="s">
        <v>126</v>
      </c>
      <c r="D13" s="11">
        <f>+D14</f>
        <v>232331</v>
      </c>
      <c r="E13" s="11">
        <f>+E14</f>
        <v>174331</v>
      </c>
      <c r="F13" s="11">
        <f>G13+H13</f>
        <v>3570</v>
      </c>
      <c r="G13" s="11">
        <f>+G14</f>
        <v>0</v>
      </c>
      <c r="H13" s="11">
        <f>+H14</f>
        <v>3570</v>
      </c>
      <c r="I13" s="11">
        <f>+I14</f>
        <v>3570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197</v>
      </c>
      <c r="B14" s="10" t="s">
        <v>140</v>
      </c>
      <c r="C14" s="10" t="s">
        <v>141</v>
      </c>
      <c r="D14" s="11">
        <f>+D15</f>
        <v>232331</v>
      </c>
      <c r="E14" s="11">
        <f>+E15</f>
        <v>174331</v>
      </c>
      <c r="F14" s="11">
        <f>G14+H14</f>
        <v>3570</v>
      </c>
      <c r="G14" s="11">
        <f>+G15</f>
        <v>0</v>
      </c>
      <c r="H14" s="11">
        <f>+H15</f>
        <v>3570</v>
      </c>
      <c r="I14" s="11">
        <f>+I15</f>
        <v>3570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223</v>
      </c>
      <c r="B15" s="10" t="s">
        <v>212</v>
      </c>
      <c r="C15" s="10" t="s">
        <v>213</v>
      </c>
      <c r="D15" s="11">
        <f>+D16</f>
        <v>232331</v>
      </c>
      <c r="E15" s="11">
        <f>+E16</f>
        <v>174331</v>
      </c>
      <c r="F15" s="11">
        <f>G15+H15</f>
        <v>3570</v>
      </c>
      <c r="G15" s="11">
        <f>+G16</f>
        <v>0</v>
      </c>
      <c r="H15" s="11">
        <f>+H16</f>
        <v>3570</v>
      </c>
      <c r="I15" s="11">
        <f>+I16</f>
        <v>3570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224</v>
      </c>
      <c r="B16" s="10" t="s">
        <v>161</v>
      </c>
      <c r="C16" s="10" t="s">
        <v>162</v>
      </c>
      <c r="D16" s="11">
        <v>232331</v>
      </c>
      <c r="E16" s="11">
        <v>174331</v>
      </c>
      <c r="F16" s="11">
        <f>G16+H16</f>
        <v>3570</v>
      </c>
      <c r="G16" s="11">
        <v>0</v>
      </c>
      <c r="H16" s="11">
        <v>3570</v>
      </c>
      <c r="I16" s="11">
        <v>3570</v>
      </c>
      <c r="J16" s="11">
        <v>0</v>
      </c>
      <c r="K16" s="11">
        <f>F16-I16-J16</f>
        <v>0</v>
      </c>
    </row>
    <row r="17" spans="1:12" s="6" customFormat="1" x14ac:dyDescent="0.25">
      <c r="A17" s="10" t="s">
        <v>202</v>
      </c>
      <c r="B17" s="10" t="s">
        <v>164</v>
      </c>
      <c r="C17" s="10" t="s">
        <v>165</v>
      </c>
      <c r="D17" s="11">
        <f>D18</f>
        <v>1480000</v>
      </c>
      <c r="E17" s="11">
        <f>E18</f>
        <v>2049500</v>
      </c>
      <c r="F17" s="11">
        <f>G17+H17</f>
        <v>1104698</v>
      </c>
      <c r="G17" s="11">
        <f>G18</f>
        <v>0</v>
      </c>
      <c r="H17" s="11">
        <f>H18</f>
        <v>1104698</v>
      </c>
      <c r="I17" s="11">
        <f>I18</f>
        <v>1104698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91</v>
      </c>
      <c r="B18" s="10" t="s">
        <v>167</v>
      </c>
      <c r="C18" s="10" t="s">
        <v>168</v>
      </c>
      <c r="D18" s="11">
        <f>D19+D22</f>
        <v>1480000</v>
      </c>
      <c r="E18" s="11">
        <f>E19+E22</f>
        <v>2049500</v>
      </c>
      <c r="F18" s="11">
        <f>G18+H18</f>
        <v>1104698</v>
      </c>
      <c r="G18" s="11">
        <f>G19+G22</f>
        <v>0</v>
      </c>
      <c r="H18" s="11">
        <f>H19+H22</f>
        <v>1104698</v>
      </c>
      <c r="I18" s="11">
        <f>I19+I22</f>
        <v>1104698</v>
      </c>
      <c r="J18" s="11">
        <f>J19+J22</f>
        <v>0</v>
      </c>
      <c r="K18" s="11">
        <f>F18-I18-J18</f>
        <v>0</v>
      </c>
    </row>
    <row r="19" spans="1:12" s="6" customFormat="1" ht="96" x14ac:dyDescent="0.25">
      <c r="A19" s="10" t="s">
        <v>94</v>
      </c>
      <c r="B19" s="10" t="s">
        <v>170</v>
      </c>
      <c r="C19" s="10" t="s">
        <v>171</v>
      </c>
      <c r="D19" s="11">
        <f>+D20+D21</f>
        <v>1480000</v>
      </c>
      <c r="E19" s="11">
        <f>+E20+E21</f>
        <v>1550000</v>
      </c>
      <c r="F19" s="11">
        <f>G19+H19</f>
        <v>1104698</v>
      </c>
      <c r="G19" s="11">
        <f>+G20+G21</f>
        <v>0</v>
      </c>
      <c r="H19" s="11">
        <f>+H20+H21</f>
        <v>1104698</v>
      </c>
      <c r="I19" s="11">
        <f>+I20+I21</f>
        <v>1104698</v>
      </c>
      <c r="J19" s="11">
        <f>+J20+J21</f>
        <v>0</v>
      </c>
      <c r="K19" s="11">
        <f>F19-I19-J19</f>
        <v>0</v>
      </c>
    </row>
    <row r="20" spans="1:12" s="6" customFormat="1" x14ac:dyDescent="0.25">
      <c r="A20" s="10" t="s">
        <v>203</v>
      </c>
      <c r="B20" s="10" t="s">
        <v>173</v>
      </c>
      <c r="C20" s="10" t="s">
        <v>174</v>
      </c>
      <c r="D20" s="11">
        <v>50000</v>
      </c>
      <c r="E20" s="11">
        <v>50000</v>
      </c>
      <c r="F20" s="11">
        <f>G20+H20</f>
        <v>35000</v>
      </c>
      <c r="G20" s="11">
        <v>0</v>
      </c>
      <c r="H20" s="11">
        <v>35000</v>
      </c>
      <c r="I20" s="11">
        <v>35000</v>
      </c>
      <c r="J20" s="11">
        <v>0</v>
      </c>
      <c r="K20" s="11">
        <f>F20-I20-J20</f>
        <v>0</v>
      </c>
    </row>
    <row r="21" spans="1:12" s="6" customFormat="1" ht="22.5" x14ac:dyDescent="0.25">
      <c r="A21" s="10" t="s">
        <v>225</v>
      </c>
      <c r="B21" s="10" t="s">
        <v>179</v>
      </c>
      <c r="C21" s="10" t="s">
        <v>180</v>
      </c>
      <c r="D21" s="11">
        <v>1430000</v>
      </c>
      <c r="E21" s="11">
        <v>1500000</v>
      </c>
      <c r="F21" s="11">
        <f>G21+H21</f>
        <v>1069698</v>
      </c>
      <c r="G21" s="11">
        <v>0</v>
      </c>
      <c r="H21" s="11">
        <v>1069698</v>
      </c>
      <c r="I21" s="11">
        <v>1069698</v>
      </c>
      <c r="J21" s="11">
        <v>0</v>
      </c>
      <c r="K21" s="11">
        <f>F21-I21-J21</f>
        <v>0</v>
      </c>
    </row>
    <row r="22" spans="1:12" s="6" customFormat="1" ht="33" x14ac:dyDescent="0.25">
      <c r="A22" s="10" t="s">
        <v>226</v>
      </c>
      <c r="B22" s="10" t="s">
        <v>182</v>
      </c>
      <c r="C22" s="10" t="s">
        <v>183</v>
      </c>
      <c r="D22" s="11">
        <f>+D23</f>
        <v>0</v>
      </c>
      <c r="E22" s="11">
        <f>+E23</f>
        <v>499500</v>
      </c>
      <c r="F22" s="11">
        <f>G22+H22</f>
        <v>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F22-I22-J22</f>
        <v>0</v>
      </c>
    </row>
    <row r="23" spans="1:12" s="6" customFormat="1" ht="43.5" x14ac:dyDescent="0.25">
      <c r="A23" s="10" t="s">
        <v>210</v>
      </c>
      <c r="B23" s="10" t="s">
        <v>188</v>
      </c>
      <c r="C23" s="10" t="s">
        <v>189</v>
      </c>
      <c r="D23" s="11">
        <v>0</v>
      </c>
      <c r="E23" s="11">
        <v>499500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190</v>
      </c>
      <c r="B25" s="13"/>
      <c r="C25" s="13"/>
      <c r="D25" s="13"/>
      <c r="E25" s="13" t="s">
        <v>192</v>
      </c>
      <c r="F25" s="13"/>
      <c r="G25" s="13"/>
      <c r="H25" s="13"/>
      <c r="I25" s="13" t="s">
        <v>193</v>
      </c>
      <c r="J25" s="13"/>
      <c r="K25" s="13"/>
      <c r="L25" s="13"/>
    </row>
    <row r="26" spans="1:12" x14ac:dyDescent="0.25">
      <c r="A26" s="3" t="s">
        <v>191</v>
      </c>
      <c r="B26" s="3"/>
      <c r="C26" s="3"/>
      <c r="D26" s="3"/>
      <c r="E26" s="3" t="s">
        <v>192</v>
      </c>
      <c r="F26" s="3"/>
      <c r="G26" s="3"/>
      <c r="H26" s="3"/>
      <c r="I26" s="3" t="s">
        <v>194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2023-09-20T10:13:16Z</dcterms:created>
  <dcterms:modified xsi:type="dcterms:W3CDTF">2023-09-20T10:13:20Z</dcterms:modified>
</cp:coreProperties>
</file>